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80" windowHeight="8835"/>
  </bookViews>
  <sheets>
    <sheet name="2021" sheetId="1" r:id="rId1"/>
  </sheets>
  <definedNames>
    <definedName name="_xlnm.Print_Titles" localSheetId="0">'2021'!$5:$5</definedName>
  </definedNames>
  <calcPr calcId="124519"/>
</workbook>
</file>

<file path=xl/calcChain.xml><?xml version="1.0" encoding="utf-8"?>
<calcChain xmlns="http://schemas.openxmlformats.org/spreadsheetml/2006/main">
  <c r="C9" i="1"/>
  <c r="D76"/>
  <c r="D9" s="1"/>
  <c r="C76"/>
  <c r="B76"/>
  <c r="E79"/>
  <c r="E78"/>
  <c r="E77"/>
  <c r="E75"/>
  <c r="E74"/>
  <c r="D74"/>
  <c r="C74"/>
  <c r="B74"/>
  <c r="E73"/>
  <c r="E72"/>
  <c r="E71"/>
  <c r="D71"/>
  <c r="C71"/>
  <c r="B71"/>
  <c r="D69"/>
  <c r="D65"/>
  <c r="D64" s="1"/>
  <c r="D60"/>
  <c r="C60"/>
  <c r="D49"/>
  <c r="E49" s="1"/>
  <c r="C49"/>
  <c r="E70"/>
  <c r="E68"/>
  <c r="E67"/>
  <c r="E66"/>
  <c r="E63"/>
  <c r="E62"/>
  <c r="E61"/>
  <c r="E59"/>
  <c r="E58"/>
  <c r="E57"/>
  <c r="E56"/>
  <c r="E55"/>
  <c r="E54"/>
  <c r="E53"/>
  <c r="E52"/>
  <c r="E51"/>
  <c r="E48"/>
  <c r="E47"/>
  <c r="E46"/>
  <c r="E45"/>
  <c r="E44"/>
  <c r="E43"/>
  <c r="E42"/>
  <c r="E41"/>
  <c r="E40"/>
  <c r="E39"/>
  <c r="E38"/>
  <c r="E37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3"/>
  <c r="E12"/>
  <c r="B60"/>
  <c r="B11"/>
  <c r="B14"/>
  <c r="B36"/>
  <c r="B65"/>
  <c r="B69"/>
  <c r="C11"/>
  <c r="C14"/>
  <c r="C36"/>
  <c r="C65"/>
  <c r="E65" s="1"/>
  <c r="C69"/>
  <c r="E69" s="1"/>
  <c r="E76" l="1"/>
  <c r="B10"/>
  <c r="B9" s="1"/>
  <c r="B64"/>
  <c r="C64"/>
  <c r="E64" s="1"/>
  <c r="C10"/>
  <c r="E9" l="1"/>
  <c r="E60" l="1"/>
  <c r="D11"/>
  <c r="E11" s="1"/>
  <c r="D14" l="1"/>
  <c r="E14" s="1"/>
  <c r="D36"/>
  <c r="E36" s="1"/>
  <c r="D10" l="1"/>
  <c r="E10" s="1"/>
</calcChain>
</file>

<file path=xl/sharedStrings.xml><?xml version="1.0" encoding="utf-8"?>
<sst xmlns="http://schemas.openxmlformats.org/spreadsheetml/2006/main" count="81" uniqueCount="81">
  <si>
    <t xml:space="preserve">Субвенции бюджетам субъектов РФ и муниципальных образований </t>
  </si>
  <si>
    <t>Субсидии бюджетам субъектам РФ и муниципальных образований (межбюджетные субсидии)</t>
  </si>
  <si>
    <t>Наименование вида межбюджетного трансферта</t>
  </si>
  <si>
    <t>в т.ч.</t>
  </si>
  <si>
    <t>Субвенции бюджетам муниципальных районов на выполнение передаваемых полномочий субъектов РФ</t>
  </si>
  <si>
    <t xml:space="preserve"> Субвенции бюджетам муниципальных районов на формирование и содержание областных архивных фондов</t>
  </si>
  <si>
    <t>Субвенции бюджетам муниципальных районов на исполнение полномочий по расчету и предоставлению дотаций на выравнивание бюджетной обеспеченности бюджетам поселений за счет средств областного бюджета</t>
  </si>
  <si>
    <t>в рублях</t>
  </si>
  <si>
    <t>Субвенции бюджетам муниципальных районов на осуществление государственных полномочий по созданию административных комиссий в муниципальных районах и городских округах Калужской области</t>
  </si>
  <si>
    <t>Субвенции бюджетам муниципальных районов на получение общедоступного и бесплатного дошкольного,начального общего,основного общего,среднего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организациях,финансовое обеспечение получения дошкольного,начального общего,основного общего,среднего общего образования в частных общеобразовательных организациях,осуществляющих общеобразовательную деятельность по имеющим государственную аккредитацию основным общеобразовательным программам</t>
  </si>
  <si>
    <t>Субвенции бюджетам муниципальных районов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организациях,финансовое обеспечение получения дошкольного образования в частных дошкольных образовательных организациях</t>
  </si>
  <si>
    <t>Субвенции бюджетам муниципальных районов на организацию исполнения полномочий по обеспечению предоставления гражданам мер социальной поддержки</t>
  </si>
  <si>
    <t>Субвенции бюджетам муниципальных районов на обеспечение социальных выплат, пособий, компенсаций детям и семьям с детьми</t>
  </si>
  <si>
    <t>Субвенции бюджетам муниципальных районов на предоставление гражданам субсидии на оплату жилого помещения и коммунальных услуг</t>
  </si>
  <si>
    <t>Субвенции бюджетам муниципальных районов на  предоставление денежных выплат, пособий и компенсаций отдельным категориям граждан области в соответствии с федеральным и областным законодательством</t>
  </si>
  <si>
    <t>Субвенции бюджетам муниципальных районов на осуществление деятельности по образованию патронатных семей для граждан пожилого возраста и инвалидов в соответствии с Законом Калужской области "Об образовании патронатных семей для граждан пожилого возраста и инвалидов в Калужской области"</t>
  </si>
  <si>
    <t>Межбюджетные трансферты из областного бюджета - всего</t>
  </si>
  <si>
    <t xml:space="preserve">Субвенции бюджетам муниципальных районов на осуществление гос. полномочий по организации социального обслуживания в Калужской области граждан в соответствии с Федеральным законорм "Об основах социального обслуживания граждан в Российской Федерации", законом Калужской области "О регулировании отдельных правоотношений в сфере предоставления соц.услуг в Калужской области" (кроме принятия решения о признании гражданина нуждающимся в социальном обслуживании,составления индивидуальной программы предоставления соц.услуг) и осуществление мер по профилактике безнадзорности несовершеннолетних и организации индивидуальной профилактической работы в отношении безнадзорных и беспризорных несовершеннолетних, их родителей или иных законных представителей, не исполняющих своих обязанностей по воспитанию,содержанию несовершеннолетних и (или) отрицательно влияющих на их поведение либо жестоко обращающихся с ними, в соответствии с Федеральным законом "Об основах системы профилактики безнадзорности и правонарушений несовершеннолетних" </t>
  </si>
  <si>
    <t>Субвенции бюджетам муниципальных районов на оказание социальной помощи отдельным категориям граждан, находящихся в трудной жизненной ситуации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</si>
  <si>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</si>
  <si>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Прочие субсидии бюджетам муниципальных образований на организацию отдыха и оздоровление детей</t>
  </si>
  <si>
    <t>Прочие субсидии бюджетам муниципальных районов на создание условий для осуществления   присмотра и ухода за детьми в муниципальных дошкольных образовательных организациях</t>
  </si>
  <si>
    <t>Субсидии бюджетам муниципальных районов на строительство (пристрой к зданиям), реконструкцию, капитальный (текущий) ремонт и приобретение зданий (помещений) в общеобразовательных организациях</t>
  </si>
  <si>
    <t>Субсидии бюджетам муниципальных районов на реализацию мероприятий по обеспечению жильем молодых семей</t>
  </si>
  <si>
    <t>Субсидии бюджетам муниципальных районов на софинансирование мероприятий муниципальных программ развития малого и среднего предпринимательства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</si>
  <si>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</si>
  <si>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муниципальных районов на разработку землеустроительной документации по описанию границ населенных пунктов Калужской области для внесения в сведения Единого государственного реестра недвижимости и (или) разработка землеустроительной документации по описанию границ территориальных зон муниципальных образований Калужской области для внесения в сведения Единого государственного реестра недвижимости</t>
  </si>
  <si>
    <t>Субсидии бюджетам муниципальных районов на выполнение кадастровых работ по устранению реестровых ошибок, выявленных при внесении в сведения ЕГРН описаний границ населенных пунктов и территориальных зон</t>
  </si>
  <si>
    <t xml:space="preserve">Субвенции бюджетам муниципальных районов на исполнение государственных полномочий на государственную регистрацию актов гражданского состояния </t>
  </si>
  <si>
    <t>Субвенции бюджета муниципальных районов на осуществление ежемесячных денежных выплат работникам муниципальных общеобразовательных учреждений, находящихся на территории Калужской облсти и реализующих программы начального общего, основного общего, среднего общего образования</t>
  </si>
  <si>
    <t>Субвенции бюджетам муниципальных районов на выплату компенсации родительской платы за присмотр и уход за детьми, посещающими образовательные организации, находящиеся на территории Калужской области и реализующие образовательную программу дошкольного бразования</t>
  </si>
  <si>
    <t>Субвенции бюджетам муниципальных районов на 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</si>
  <si>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муниципальных районов на осуществление государственных полномочий по организации и проведению мероприятий при осуществлении деятельности по обращению с животными без владельцев</t>
  </si>
  <si>
    <t>Субвенции бюджетам муниципальных районов для осуществления государственных полномочий по проведению Всероссийской переписи населени 2020 года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</si>
  <si>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по созданию условий для организации досуга и обеспечения жителей поселения услугами организаций культуры</t>
  </si>
  <si>
    <t>Прочие субсидии бюджетам муниципальных районов на повышение уровня привлекательности профессиональной деятельности в сфере архитектуры и градостроительства</t>
  </si>
  <si>
    <t>Субсидии бюджетам муниципальных районов на реализацию мероприятий федеральной целевой программы "Увековечение памяти погибших при защите Отечества на 2019-2024 годы"</t>
  </si>
  <si>
    <t xml:space="preserve">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по обеспечению условий для развития на территории поселения физической культуры и массового спорта, организация проведения официальных физкультурно-оздоровительных и спортивных мероприятий поселения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</si>
  <si>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</si>
  <si>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Субсидии, передаваемые бюджетам муниципальных районов на ремонт, благоустройство территорий, укрепление и развитие материально-технической базы</t>
  </si>
  <si>
    <t>Прочие субсидии бюджетам муниципальных районов на обеспечение мероприятий по созданию и содержанию мест (площадок) накопления твердых коммунальных отходов</t>
  </si>
  <si>
    <t>Субсидия бюджетам муниципальных районов на государственную поддержку отрасли культуры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</si>
  <si>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</si>
  <si>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Прочие субсидии бюджетам муниципальных районов на выполнение кадастровых работ по внесению изменений в документы территориального планирования и градостроительного зонирования</t>
  </si>
  <si>
    <t xml:space="preserve">Межбюджетные трансферты из бюджетов сельских поселений </t>
  </si>
  <si>
    <t xml:space="preserve">Межбюджетные трансферты из бюджетов городских поселений </t>
  </si>
  <si>
    <t>Межбюджетные трансферты из бюджетов  поселений - всего</t>
  </si>
  <si>
    <t>Межбюджетные трансферты, передаваемые бюджетам муниципальных районов из бюджетов городских поселений на осуществление части полномочий по участию в организации деятельности по накоплению (в том числе раздельному накоплению) и транспортированию твердых коммунальных отходов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</si>
  <si>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</si>
  <si>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</si>
  <si>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Иные межбюджетные трансферты бюджетам субъектам РФ и муниципальных образований</t>
  </si>
  <si>
    <t>Межбюджетные трансферты, передаваемые бюджетам муниципальных районов из бюджетов поселений на осуществление части полномочий по составлению проекта бюджета сельского поселения и организации исполнения бюджета сельского поселения</t>
  </si>
  <si>
    <t>Прочие субсидии бюджетам муниципальных районов на реализацию мероприятий подпрограммы "Совершенствование и развитие сети автомобильных дорог Калужской области"</t>
  </si>
  <si>
    <t>Субвенции бюджетам муниципальных районов на выполнение передаваемых полномочий субъектов Российской Федерации в части осуществления ежемесячной денежной выплаты, назначаемой в случае рождения третьего ребенка или последующих детей до достижения ребенком возраста трех лет (за счет средств областного бюджета)</t>
  </si>
  <si>
    <t>Дотации бюджетам бюджетной системы РФ</t>
  </si>
  <si>
    <t>Прочие дотации бюджетам муниципальных районов на стимулирование руководителей исполнительно-распорядительных органов муниципальных образований области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</si>
  <si>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</si>
  <si>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Прочие межбюджетные трансферты, передаваемые бюджетам муниципальных районов на обеспечение расходных обязательств муниципальных образований Калужской области</t>
  </si>
  <si>
    <t>Прочие дотации бюджетам муниципальных районов за достижение показателей деятельности органов исполнительной власти субъектов Российской Федерации</t>
  </si>
  <si>
    <t>Субсидии бюджетам муниципальных районов на приобретение спортивного оборудования и инвентаря для приведения организаций спортивной подготовки в нормативное состояние</t>
  </si>
  <si>
    <t>Прочие субсидии бюджетам муниципальных районов на обеспечение финансовой устойчивости муниципальных образований Калужской области</t>
  </si>
  <si>
    <t>Прочие субсидии бюджетам муниципальных районов передаваемые из резервных фондов исполнительных органов государственной власти</t>
  </si>
  <si>
    <t>Прочие 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</si>
  <si>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 - ВСЕГО</t>
  </si>
  <si>
    <t>Приложение  №1  к пояснительной записке</t>
  </si>
  <si>
    <t>к отчету об исполнении бюджета муниципального района</t>
  </si>
  <si>
    <t>"Город Киров и Кировский район" за 2021 год</t>
  </si>
  <si>
    <t>Бюджетные ассигнования в соответствии с решением Районной Думы от 24.12.2020 №41 (в ред. решения РД от 24.12.2021 №99)</t>
  </si>
  <si>
    <t>Бюджетные ассигнования в соответствии с уточненной бюджетной росписью доходов</t>
  </si>
  <si>
    <t xml:space="preserve">% исполнения к уточненной росписи </t>
  </si>
  <si>
    <t>Информация о поступлении межбюджетных трансфертов, предоставляемые из других бюджетов бюджетной системы Российской Федерации в бюджет муниципального района "Город Киров и Кировский район" за 2021 год</t>
  </si>
  <si>
    <t>Исполнено на 01.01.2022г.</t>
  </si>
  <si>
    <t>Прочие безвозмездные поступления</t>
  </si>
  <si>
    <t>Поступления от денежных пожертвований, предоставляемых физическими лицами, получателям средств бюджетов муниципальных районов</t>
  </si>
  <si>
    <t>Прочие безвозмездные поступления в бюджеты муниципальных районов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</si>
  <si>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</si>
  <si>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</si>
  <si>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</si>
  <si>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</si>
  <si>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</si>
  <si>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Возврат прочих остатков субсидий,субвенций и иных межбюджетных трансфертов,имеющих целевое назначение,прошлых лет из бюджетов муниципальных районов (Возврат остатков субвенций прошлых лет на организацию предоставления денежных выплат, пособий и компенсаций отдельным категориям граждан области в соответствии с региональным законодательством из бюджетов муниципальных образований)</t>
  </si>
</sst>
</file>

<file path=xl/styles.xml><?xml version="1.0" encoding="utf-8"?>
<styleSheet xmlns="http://schemas.openxmlformats.org/spreadsheetml/2006/main">
  <numFmts count="1">
    <numFmt numFmtId="164" formatCode="#,##0.0"/>
  </numFmts>
  <fonts count="18">
    <font>
      <sz val="10"/>
      <name val="Arial Cyr"/>
      <charset val="204"/>
    </font>
    <font>
      <b/>
      <sz val="10"/>
      <color indexed="0"/>
      <name val="Arial"/>
      <family val="2"/>
      <charset val="204"/>
    </font>
    <font>
      <sz val="8"/>
      <color indexed="0"/>
      <name val="MS Sans Serif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6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Arial Cyr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0"/>
      <name val="MS Sans Serif"/>
      <family val="2"/>
      <charset val="204"/>
    </font>
    <font>
      <b/>
      <sz val="12"/>
      <name val="Arial Cyr"/>
      <charset val="204"/>
    </font>
    <font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1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0" fillId="0" borderId="0" xfId="0" applyBorder="1"/>
    <xf numFmtId="0" fontId="0" fillId="0" borderId="0" xfId="0" applyBorder="1" applyAlignment="1"/>
    <xf numFmtId="0" fontId="7" fillId="0" borderId="0" xfId="0" applyFont="1"/>
    <xf numFmtId="0" fontId="8" fillId="0" borderId="0" xfId="0" applyFont="1"/>
    <xf numFmtId="0" fontId="0" fillId="0" borderId="0" xfId="0" applyFont="1"/>
    <xf numFmtId="4" fontId="14" fillId="0" borderId="1" xfId="0" applyNumberFormat="1" applyFont="1" applyFill="1" applyBorder="1"/>
    <xf numFmtId="0" fontId="6" fillId="0" borderId="1" xfId="1" applyFont="1" applyBorder="1" applyAlignment="1">
      <alignment horizontal="left" vertical="top" wrapText="1"/>
    </xf>
    <xf numFmtId="0" fontId="12" fillId="0" borderId="0" xfId="1" applyFont="1" applyBorder="1" applyAlignment="1" applyProtection="1">
      <alignment horizontal="center" vertical="center"/>
      <protection locked="0"/>
    </xf>
    <xf numFmtId="0" fontId="13" fillId="0" borderId="0" xfId="0" applyFont="1"/>
    <xf numFmtId="0" fontId="5" fillId="0" borderId="0" xfId="0" applyFont="1" applyAlignment="1">
      <alignment vertical="top"/>
    </xf>
    <xf numFmtId="0" fontId="11" fillId="0" borderId="1" xfId="0" applyFont="1" applyBorder="1" applyAlignment="1">
      <alignment horizontal="justify" vertical="top"/>
    </xf>
    <xf numFmtId="0" fontId="1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justify" vertical="top" shrinkToFit="1"/>
    </xf>
    <xf numFmtId="0" fontId="6" fillId="0" borderId="1" xfId="0" applyFont="1" applyBorder="1" applyAlignment="1">
      <alignment horizontal="justify" vertical="top" wrapText="1" shrinkToFit="1"/>
    </xf>
    <xf numFmtId="0" fontId="6" fillId="0" borderId="1" xfId="0" applyNumberFormat="1" applyFont="1" applyBorder="1" applyAlignment="1">
      <alignment horizontal="justify" vertical="top" shrinkToFit="1"/>
    </xf>
    <xf numFmtId="0" fontId="6" fillId="0" borderId="1" xfId="0" applyNumberFormat="1" applyFont="1" applyBorder="1" applyAlignment="1">
      <alignment horizontal="justify" vertical="top" wrapText="1" shrinkToFit="1"/>
    </xf>
    <xf numFmtId="0" fontId="6" fillId="2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" fontId="9" fillId="0" borderId="1" xfId="0" applyNumberFormat="1" applyFont="1" applyFill="1" applyBorder="1"/>
    <xf numFmtId="4" fontId="6" fillId="0" borderId="1" xfId="0" applyNumberFormat="1" applyFont="1" applyFill="1" applyBorder="1"/>
    <xf numFmtId="4" fontId="10" fillId="0" borderId="1" xfId="0" applyNumberFormat="1" applyFont="1" applyFill="1" applyBorder="1"/>
    <xf numFmtId="4" fontId="6" fillId="0" borderId="1" xfId="0" applyNumberFormat="1" applyFont="1" applyBorder="1"/>
    <xf numFmtId="4" fontId="9" fillId="0" borderId="1" xfId="0" applyNumberFormat="1" applyFont="1" applyBorder="1"/>
    <xf numFmtId="0" fontId="9" fillId="2" borderId="1" xfId="0" applyFont="1" applyFill="1" applyBorder="1" applyAlignment="1">
      <alignment horizontal="left" vertical="top" wrapText="1"/>
    </xf>
    <xf numFmtId="4" fontId="3" fillId="0" borderId="0" xfId="0" applyNumberFormat="1" applyFont="1"/>
    <xf numFmtId="4" fontId="6" fillId="3" borderId="1" xfId="0" applyNumberFormat="1" applyFont="1" applyFill="1" applyBorder="1"/>
    <xf numFmtId="0" fontId="7" fillId="3" borderId="0" xfId="0" applyFont="1" applyFill="1"/>
    <xf numFmtId="4" fontId="10" fillId="0" borderId="1" xfId="1" applyNumberFormat="1" applyFont="1" applyFill="1" applyBorder="1" applyAlignment="1" applyProtection="1">
      <alignment horizontal="right" vertical="center"/>
      <protection locked="0"/>
    </xf>
    <xf numFmtId="4" fontId="10" fillId="0" borderId="1" xfId="0" applyNumberFormat="1" applyFont="1" applyFill="1" applyBorder="1" applyAlignment="1">
      <alignment vertical="center"/>
    </xf>
    <xf numFmtId="4" fontId="9" fillId="3" borderId="1" xfId="0" applyNumberFormat="1" applyFont="1" applyFill="1" applyBorder="1"/>
    <xf numFmtId="4" fontId="10" fillId="3" borderId="1" xfId="0" applyNumberFormat="1" applyFont="1" applyFill="1" applyBorder="1"/>
    <xf numFmtId="0" fontId="0" fillId="0" borderId="0" xfId="0" applyAlignment="1"/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15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7" fillId="0" borderId="0" xfId="0" applyFont="1" applyAlignment="1"/>
    <xf numFmtId="0" fontId="7" fillId="3" borderId="0" xfId="0" applyFont="1" applyFill="1" applyAlignment="1"/>
    <xf numFmtId="0" fontId="6" fillId="0" borderId="0" xfId="0" applyFont="1" applyAlignment="1">
      <alignment vertical="top"/>
    </xf>
    <xf numFmtId="0" fontId="6" fillId="3" borderId="0" xfId="0" applyFont="1" applyFill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4" fontId="10" fillId="0" borderId="1" xfId="1" applyNumberFormat="1" applyFont="1" applyFill="1" applyBorder="1" applyAlignment="1" applyProtection="1">
      <alignment horizontal="center" vertical="center"/>
      <protection locked="0"/>
    </xf>
    <xf numFmtId="164" fontId="10" fillId="0" borderId="1" xfId="1" applyNumberFormat="1" applyFont="1" applyFill="1" applyBorder="1" applyAlignment="1" applyProtection="1">
      <alignment horizontal="center"/>
      <protection locked="0"/>
    </xf>
    <xf numFmtId="164" fontId="9" fillId="0" borderId="1" xfId="1" applyNumberFormat="1" applyFont="1" applyFill="1" applyBorder="1" applyAlignment="1" applyProtection="1">
      <alignment horizontal="center"/>
      <protection locked="0"/>
    </xf>
    <xf numFmtId="164" fontId="6" fillId="0" borderId="1" xfId="1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tabSelected="1" workbookViewId="0">
      <selection activeCell="B75" sqref="B75"/>
    </sheetView>
  </sheetViews>
  <sheetFormatPr defaultRowHeight="12.75"/>
  <cols>
    <col min="1" max="1" width="62.28515625" style="12" customWidth="1"/>
    <col min="2" max="2" width="18.28515625" style="5" customWidth="1"/>
    <col min="3" max="3" width="17.28515625" style="5" customWidth="1"/>
    <col min="4" max="4" width="16.7109375" style="32" customWidth="1"/>
    <col min="5" max="5" width="9.85546875" customWidth="1"/>
    <col min="6" max="11" width="18.140625" customWidth="1"/>
  </cols>
  <sheetData>
    <row r="1" spans="1:11">
      <c r="A1" s="38" t="s">
        <v>64</v>
      </c>
      <c r="B1" s="37"/>
      <c r="C1" s="37"/>
      <c r="D1" s="37"/>
      <c r="E1" s="37"/>
    </row>
    <row r="2" spans="1:11">
      <c r="A2" s="38" t="s">
        <v>65</v>
      </c>
      <c r="B2" s="37"/>
      <c r="C2" s="37"/>
      <c r="D2" s="37"/>
      <c r="E2" s="37"/>
    </row>
    <row r="3" spans="1:11">
      <c r="A3" s="39" t="s">
        <v>66</v>
      </c>
      <c r="B3" s="37"/>
      <c r="C3" s="37"/>
      <c r="D3" s="37"/>
      <c r="E3" s="37"/>
    </row>
    <row r="4" spans="1:11">
      <c r="A4" s="41"/>
      <c r="B4" s="42"/>
      <c r="C4" s="42"/>
      <c r="D4" s="43"/>
      <c r="E4" s="37"/>
    </row>
    <row r="5" spans="1:11" s="7" customFormat="1" ht="63.75" customHeight="1">
      <c r="A5" s="48" t="s">
        <v>70</v>
      </c>
      <c r="B5" s="49"/>
      <c r="C5" s="49"/>
      <c r="D5" s="49"/>
      <c r="E5" s="49"/>
      <c r="F5" s="1"/>
      <c r="G5" s="1"/>
      <c r="H5" s="1"/>
      <c r="I5" s="1"/>
      <c r="J5" s="1"/>
      <c r="K5" s="1"/>
    </row>
    <row r="6" spans="1:11" s="11" customFormat="1" ht="15.75">
      <c r="A6" s="44"/>
      <c r="B6" s="37"/>
      <c r="C6" s="37"/>
      <c r="D6" s="37"/>
      <c r="E6" s="37"/>
      <c r="F6" s="10"/>
      <c r="G6" s="10"/>
      <c r="H6" s="10"/>
      <c r="I6" s="10"/>
      <c r="J6" s="10"/>
      <c r="K6" s="10"/>
    </row>
    <row r="7" spans="1:11" s="6" customFormat="1" ht="15">
      <c r="A7" s="45" t="s">
        <v>7</v>
      </c>
      <c r="B7" s="37"/>
      <c r="C7" s="37"/>
      <c r="D7" s="37"/>
      <c r="E7" s="37"/>
    </row>
    <row r="8" spans="1:11" s="2" customFormat="1" ht="102">
      <c r="A8" s="40" t="s">
        <v>2</v>
      </c>
      <c r="B8" s="46" t="s">
        <v>67</v>
      </c>
      <c r="C8" s="46" t="s">
        <v>68</v>
      </c>
      <c r="D8" s="46" t="s">
        <v>71</v>
      </c>
      <c r="E8" s="47" t="s">
        <v>69</v>
      </c>
    </row>
    <row r="9" spans="1:11" ht="15.75">
      <c r="A9" s="13" t="s">
        <v>63</v>
      </c>
      <c r="B9" s="33">
        <f t="shared" ref="B9:C9" si="0">B10+B64</f>
        <v>1048197917.03</v>
      </c>
      <c r="C9" s="33">
        <f>C10+C64+C71+C74+C76</f>
        <v>1055809285.52</v>
      </c>
      <c r="D9" s="33">
        <f>D10+D64+D71+D74+D76</f>
        <v>1042473056.9000001</v>
      </c>
      <c r="E9" s="54">
        <f t="shared" ref="E9:E65" si="1">D9/C9*100</f>
        <v>98.736871440429539</v>
      </c>
    </row>
    <row r="10" spans="1:11" s="2" customFormat="1" ht="28.5">
      <c r="A10" s="14" t="s">
        <v>16</v>
      </c>
      <c r="B10" s="34">
        <f>B11+B14+B36+B60</f>
        <v>1026364917.03</v>
      </c>
      <c r="C10" s="34">
        <f>C11+C14+C36+C60</f>
        <v>1024132362.5600001</v>
      </c>
      <c r="D10" s="34">
        <f>D11+D14+D36+D60</f>
        <v>1010796704.7000002</v>
      </c>
      <c r="E10" s="54">
        <f t="shared" si="1"/>
        <v>98.697857977394136</v>
      </c>
      <c r="F10" s="30"/>
    </row>
    <row r="11" spans="1:11" s="7" customFormat="1">
      <c r="A11" s="15" t="s">
        <v>54</v>
      </c>
      <c r="B11" s="24">
        <f>SUM(B12:B13)</f>
        <v>3056745</v>
      </c>
      <c r="C11" s="24">
        <f>SUM(C12:C13)</f>
        <v>3056745</v>
      </c>
      <c r="D11" s="35">
        <f>SUM(D12:D13)</f>
        <v>2953853.16</v>
      </c>
      <c r="E11" s="56">
        <f t="shared" si="1"/>
        <v>96.633941005873908</v>
      </c>
    </row>
    <row r="12" spans="1:11" s="7" customFormat="1" ht="38.25">
      <c r="A12" s="23" t="s">
        <v>55</v>
      </c>
      <c r="B12" s="25">
        <v>1718640</v>
      </c>
      <c r="C12" s="25">
        <v>1718640</v>
      </c>
      <c r="D12" s="31">
        <v>1615748.16</v>
      </c>
      <c r="E12" s="57">
        <f t="shared" si="1"/>
        <v>94.013182516408321</v>
      </c>
    </row>
    <row r="13" spans="1:11" s="7" customFormat="1" ht="38.25">
      <c r="A13" s="23" t="s">
        <v>58</v>
      </c>
      <c r="B13" s="25">
        <v>1338105</v>
      </c>
      <c r="C13" s="25">
        <v>1338105</v>
      </c>
      <c r="D13" s="31">
        <v>1338105</v>
      </c>
      <c r="E13" s="57">
        <f t="shared" si="1"/>
        <v>100</v>
      </c>
    </row>
    <row r="14" spans="1:11" s="7" customFormat="1" ht="25.5">
      <c r="A14" s="15" t="s">
        <v>1</v>
      </c>
      <c r="B14" s="24">
        <f>SUM(B15:B35)</f>
        <v>230537761.26000002</v>
      </c>
      <c r="C14" s="24">
        <f>SUM(C15:C35)</f>
        <v>227906420.79000002</v>
      </c>
      <c r="D14" s="35">
        <f>SUM(D15:D35)</f>
        <v>221248511.68000001</v>
      </c>
      <c r="E14" s="56">
        <f t="shared" si="1"/>
        <v>97.078665407090554</v>
      </c>
    </row>
    <row r="15" spans="1:11" s="7" customFormat="1" ht="76.5">
      <c r="A15" s="21" t="s">
        <v>49</v>
      </c>
      <c r="B15" s="25">
        <v>7801058.6200000001</v>
      </c>
      <c r="C15" s="25">
        <v>7801058.6200000001</v>
      </c>
      <c r="D15" s="31">
        <v>6104453.8899999997</v>
      </c>
      <c r="E15" s="57">
        <f t="shared" si="1"/>
        <v>78.251609010470418</v>
      </c>
    </row>
    <row r="16" spans="1:11" s="7" customFormat="1" ht="63.75">
      <c r="A16" s="21" t="s">
        <v>42</v>
      </c>
      <c r="B16" s="25">
        <v>3654070.46</v>
      </c>
      <c r="C16" s="25">
        <v>3654070.46</v>
      </c>
      <c r="D16" s="31">
        <v>3654070.46</v>
      </c>
      <c r="E16" s="57">
        <f t="shared" si="1"/>
        <v>100</v>
      </c>
    </row>
    <row r="17" spans="1:5" s="7" customFormat="1" ht="38.25">
      <c r="A17" s="21" t="s">
        <v>59</v>
      </c>
      <c r="B17" s="25">
        <v>4684269.97</v>
      </c>
      <c r="C17" s="25">
        <v>2110682.5</v>
      </c>
      <c r="D17" s="31">
        <v>2110682.5</v>
      </c>
      <c r="E17" s="57">
        <f t="shared" si="1"/>
        <v>100</v>
      </c>
    </row>
    <row r="18" spans="1:5" s="7" customFormat="1" ht="38.25">
      <c r="A18" s="17" t="s">
        <v>36</v>
      </c>
      <c r="B18" s="25">
        <v>2759601</v>
      </c>
      <c r="C18" s="25">
        <v>2759601</v>
      </c>
      <c r="D18" s="31">
        <v>2759601</v>
      </c>
      <c r="E18" s="57">
        <f t="shared" si="1"/>
        <v>100</v>
      </c>
    </row>
    <row r="19" spans="1:5" s="7" customFormat="1" ht="51">
      <c r="A19" s="16" t="s">
        <v>38</v>
      </c>
      <c r="B19" s="25">
        <v>18036908</v>
      </c>
      <c r="C19" s="25">
        <v>18036908</v>
      </c>
      <c r="D19" s="31">
        <v>13082400.98</v>
      </c>
      <c r="E19" s="57">
        <f t="shared" si="1"/>
        <v>72.531284075962461</v>
      </c>
    </row>
    <row r="20" spans="1:5" s="7" customFormat="1" ht="38.25">
      <c r="A20" s="18" t="s">
        <v>25</v>
      </c>
      <c r="B20" s="25">
        <v>2524948</v>
      </c>
      <c r="C20" s="25">
        <v>2524948</v>
      </c>
      <c r="D20" s="31">
        <v>2524948</v>
      </c>
      <c r="E20" s="57">
        <f t="shared" si="1"/>
        <v>100</v>
      </c>
    </row>
    <row r="21" spans="1:5" s="7" customFormat="1" ht="25.5">
      <c r="A21" s="16" t="s">
        <v>23</v>
      </c>
      <c r="B21" s="25">
        <v>949704.21</v>
      </c>
      <c r="C21" s="25">
        <v>949704.21</v>
      </c>
      <c r="D21" s="31">
        <v>949704.21</v>
      </c>
      <c r="E21" s="57">
        <f t="shared" si="1"/>
        <v>100</v>
      </c>
    </row>
    <row r="22" spans="1:5" s="7" customFormat="1" ht="25.5">
      <c r="A22" s="16" t="s">
        <v>41</v>
      </c>
      <c r="B22" s="25">
        <v>4709733</v>
      </c>
      <c r="C22" s="25">
        <v>4709733</v>
      </c>
      <c r="D22" s="31">
        <v>4709733</v>
      </c>
      <c r="E22" s="57">
        <f t="shared" si="1"/>
        <v>100</v>
      </c>
    </row>
    <row r="23" spans="1:5" s="7" customFormat="1" ht="89.25">
      <c r="A23" s="20" t="s">
        <v>26</v>
      </c>
      <c r="B23" s="25">
        <v>341590.6</v>
      </c>
      <c r="C23" s="25">
        <v>341590.6</v>
      </c>
      <c r="D23" s="31">
        <v>334793.24</v>
      </c>
      <c r="E23" s="57">
        <f t="shared" si="1"/>
        <v>98.010085757629156</v>
      </c>
    </row>
    <row r="24" spans="1:5" s="7" customFormat="1" ht="51">
      <c r="A24" s="20" t="s">
        <v>27</v>
      </c>
      <c r="B24" s="25">
        <v>59157</v>
      </c>
      <c r="C24" s="25">
        <v>59157</v>
      </c>
      <c r="D24" s="31">
        <v>59157</v>
      </c>
      <c r="E24" s="57">
        <f t="shared" si="1"/>
        <v>100</v>
      </c>
    </row>
    <row r="25" spans="1:5" s="7" customFormat="1" ht="38.25">
      <c r="A25" s="17" t="s">
        <v>43</v>
      </c>
      <c r="B25" s="25">
        <v>53460</v>
      </c>
      <c r="C25" s="25">
        <v>53460</v>
      </c>
      <c r="D25" s="31">
        <v>53460</v>
      </c>
      <c r="E25" s="57">
        <f t="shared" si="1"/>
        <v>100</v>
      </c>
    </row>
    <row r="26" spans="1:5" s="7" customFormat="1" ht="38.25">
      <c r="A26" s="17" t="s">
        <v>24</v>
      </c>
      <c r="B26" s="25">
        <v>1124417.1000000001</v>
      </c>
      <c r="C26" s="25">
        <v>1124417.1000000001</v>
      </c>
      <c r="D26" s="31">
        <v>1124417.1000000001</v>
      </c>
      <c r="E26" s="57">
        <f t="shared" si="1"/>
        <v>100</v>
      </c>
    </row>
    <row r="27" spans="1:5" s="7" customFormat="1" ht="25.5">
      <c r="A27" s="16" t="s">
        <v>20</v>
      </c>
      <c r="B27" s="25">
        <v>2040144</v>
      </c>
      <c r="C27" s="25">
        <v>2040144</v>
      </c>
      <c r="D27" s="31">
        <v>2040144</v>
      </c>
      <c r="E27" s="57">
        <f t="shared" si="1"/>
        <v>100</v>
      </c>
    </row>
    <row r="28" spans="1:5" s="7" customFormat="1" ht="38.25">
      <c r="A28" s="16" t="s">
        <v>35</v>
      </c>
      <c r="B28" s="25">
        <v>256698</v>
      </c>
      <c r="C28" s="25">
        <v>198945</v>
      </c>
      <c r="D28" s="31">
        <v>198945</v>
      </c>
      <c r="E28" s="57">
        <f t="shared" si="1"/>
        <v>100</v>
      </c>
    </row>
    <row r="29" spans="1:5" s="7" customFormat="1" ht="38.25">
      <c r="A29" s="16" t="s">
        <v>60</v>
      </c>
      <c r="B29" s="25">
        <v>10591020</v>
      </c>
      <c r="C29" s="25">
        <v>10591020</v>
      </c>
      <c r="D29" s="31">
        <v>10591020</v>
      </c>
      <c r="E29" s="57">
        <f t="shared" si="1"/>
        <v>100</v>
      </c>
    </row>
    <row r="30" spans="1:5" s="7" customFormat="1" ht="38.25">
      <c r="A30" s="19" t="s">
        <v>39</v>
      </c>
      <c r="B30" s="25">
        <v>881538</v>
      </c>
      <c r="C30" s="25">
        <v>881538</v>
      </c>
      <c r="D30" s="31">
        <v>881538</v>
      </c>
      <c r="E30" s="57">
        <f t="shared" si="1"/>
        <v>100</v>
      </c>
    </row>
    <row r="31" spans="1:5" s="7" customFormat="1" ht="38.25">
      <c r="A31" s="21" t="s">
        <v>52</v>
      </c>
      <c r="B31" s="25">
        <v>125419694.56999999</v>
      </c>
      <c r="C31" s="25">
        <v>125419694.56999999</v>
      </c>
      <c r="D31" s="31">
        <v>125419694.56999999</v>
      </c>
      <c r="E31" s="57">
        <f t="shared" si="1"/>
        <v>100</v>
      </c>
    </row>
    <row r="32" spans="1:5" ht="38.25">
      <c r="A32" s="16" t="s">
        <v>21</v>
      </c>
      <c r="B32" s="25">
        <v>23199905</v>
      </c>
      <c r="C32" s="25">
        <v>23199905</v>
      </c>
      <c r="D32" s="31">
        <v>23199905</v>
      </c>
      <c r="E32" s="57">
        <f t="shared" si="1"/>
        <v>100</v>
      </c>
    </row>
    <row r="33" spans="1:6" ht="38.25">
      <c r="A33" s="16" t="s">
        <v>22</v>
      </c>
      <c r="B33" s="25">
        <v>19320000</v>
      </c>
      <c r="C33" s="25">
        <v>19320000</v>
      </c>
      <c r="D33" s="31">
        <v>19320000</v>
      </c>
      <c r="E33" s="57">
        <f t="shared" si="1"/>
        <v>100</v>
      </c>
    </row>
    <row r="34" spans="1:6" ht="38.25">
      <c r="A34" s="16" t="s">
        <v>40</v>
      </c>
      <c r="B34" s="25">
        <v>1660357.93</v>
      </c>
      <c r="C34" s="25">
        <v>1660357.93</v>
      </c>
      <c r="D34" s="31">
        <v>1660357.93</v>
      </c>
      <c r="E34" s="57">
        <f t="shared" si="1"/>
        <v>100</v>
      </c>
    </row>
    <row r="35" spans="1:6" ht="25.5">
      <c r="A35" s="16" t="s">
        <v>61</v>
      </c>
      <c r="B35" s="25">
        <v>469485.8</v>
      </c>
      <c r="C35" s="25">
        <v>469485.8</v>
      </c>
      <c r="D35" s="31">
        <v>469485.8</v>
      </c>
      <c r="E35" s="57">
        <f t="shared" si="1"/>
        <v>100</v>
      </c>
    </row>
    <row r="36" spans="1:6">
      <c r="A36" s="15" t="s">
        <v>0</v>
      </c>
      <c r="B36" s="24">
        <f>SUM(B37:B49)</f>
        <v>755415700.35000002</v>
      </c>
      <c r="C36" s="24">
        <f>SUM(C37:C49)</f>
        <v>755560826.35000002</v>
      </c>
      <c r="D36" s="35">
        <f>SUM(D37:D49)</f>
        <v>749273663.36000013</v>
      </c>
      <c r="E36" s="56">
        <f t="shared" si="1"/>
        <v>99.167881291520601</v>
      </c>
    </row>
    <row r="37" spans="1:6" ht="63.75">
      <c r="A37" s="22" t="s">
        <v>29</v>
      </c>
      <c r="B37" s="25">
        <v>742140</v>
      </c>
      <c r="C37" s="25">
        <v>742140</v>
      </c>
      <c r="D37" s="31">
        <v>515734.77</v>
      </c>
      <c r="E37" s="57">
        <f t="shared" si="1"/>
        <v>69.492921820680749</v>
      </c>
    </row>
    <row r="38" spans="1:6" ht="63.75">
      <c r="A38" s="22" t="s">
        <v>15</v>
      </c>
      <c r="B38" s="25">
        <v>490478</v>
      </c>
      <c r="C38" s="25">
        <v>490478</v>
      </c>
      <c r="D38" s="31">
        <v>412000</v>
      </c>
      <c r="E38" s="57">
        <f t="shared" si="1"/>
        <v>83.999690098230701</v>
      </c>
    </row>
    <row r="39" spans="1:6" ht="25.5">
      <c r="A39" s="22" t="s">
        <v>12</v>
      </c>
      <c r="B39" s="25">
        <v>146816253</v>
      </c>
      <c r="C39" s="25">
        <v>146816253</v>
      </c>
      <c r="D39" s="31">
        <v>145728595.13</v>
      </c>
      <c r="E39" s="57">
        <f t="shared" si="1"/>
        <v>99.259170665525701</v>
      </c>
    </row>
    <row r="40" spans="1:6" ht="63.75">
      <c r="A40" s="22" t="s">
        <v>30</v>
      </c>
      <c r="B40" s="25">
        <v>502820.96</v>
      </c>
      <c r="C40" s="25">
        <v>502820.96</v>
      </c>
      <c r="D40" s="31">
        <v>502820.96</v>
      </c>
      <c r="E40" s="57">
        <f t="shared" si="1"/>
        <v>100</v>
      </c>
    </row>
    <row r="41" spans="1:6" ht="51">
      <c r="A41" s="22" t="s">
        <v>14</v>
      </c>
      <c r="B41" s="25">
        <v>129771780</v>
      </c>
      <c r="C41" s="25">
        <v>129871076</v>
      </c>
      <c r="D41" s="31">
        <v>126648112.09</v>
      </c>
      <c r="E41" s="57">
        <f t="shared" si="1"/>
        <v>97.518335868719532</v>
      </c>
    </row>
    <row r="42" spans="1:6" ht="51">
      <c r="A42" s="22" t="s">
        <v>56</v>
      </c>
      <c r="B42" s="25">
        <v>5509514</v>
      </c>
      <c r="C42" s="25">
        <v>5509514</v>
      </c>
      <c r="D42" s="31">
        <v>5509513.4800000004</v>
      </c>
      <c r="E42" s="57">
        <f t="shared" si="1"/>
        <v>99.999990561780962</v>
      </c>
    </row>
    <row r="43" spans="1:6" ht="25.5">
      <c r="A43" s="22" t="s">
        <v>5</v>
      </c>
      <c r="B43" s="25">
        <v>850555</v>
      </c>
      <c r="C43" s="25">
        <v>850555</v>
      </c>
      <c r="D43" s="31">
        <v>850555</v>
      </c>
      <c r="E43" s="57">
        <f t="shared" si="1"/>
        <v>100</v>
      </c>
    </row>
    <row r="44" spans="1:6" ht="76.5">
      <c r="A44" s="22" t="s">
        <v>10</v>
      </c>
      <c r="B44" s="25">
        <v>102661455</v>
      </c>
      <c r="C44" s="25">
        <v>102661455</v>
      </c>
      <c r="D44" s="31">
        <v>102661455</v>
      </c>
      <c r="E44" s="57">
        <f t="shared" si="1"/>
        <v>100</v>
      </c>
    </row>
    <row r="45" spans="1:6" ht="140.25">
      <c r="A45" s="22" t="s">
        <v>9</v>
      </c>
      <c r="B45" s="25">
        <v>252662618</v>
      </c>
      <c r="C45" s="25">
        <v>252662618</v>
      </c>
      <c r="D45" s="31">
        <v>252662618</v>
      </c>
      <c r="E45" s="57">
        <f t="shared" si="1"/>
        <v>100</v>
      </c>
      <c r="F45" s="4"/>
    </row>
    <row r="46" spans="1:6" ht="25.5">
      <c r="A46" s="22" t="s">
        <v>13</v>
      </c>
      <c r="B46" s="25">
        <v>6925690</v>
      </c>
      <c r="C46" s="25">
        <v>6925690</v>
      </c>
      <c r="D46" s="31">
        <v>5562128.9400000004</v>
      </c>
      <c r="E46" s="57">
        <f t="shared" si="1"/>
        <v>80.311549318551656</v>
      </c>
      <c r="F46" s="4"/>
    </row>
    <row r="47" spans="1:6" ht="38.25">
      <c r="A47" s="22" t="s">
        <v>18</v>
      </c>
      <c r="B47" s="25">
        <v>11325502</v>
      </c>
      <c r="C47" s="25">
        <v>11797377</v>
      </c>
      <c r="D47" s="31">
        <v>11797377</v>
      </c>
      <c r="E47" s="57">
        <f t="shared" si="1"/>
        <v>100</v>
      </c>
      <c r="F47" s="4"/>
    </row>
    <row r="48" spans="1:6" ht="38.25">
      <c r="A48" s="22" t="s">
        <v>28</v>
      </c>
      <c r="B48" s="25">
        <v>1560810</v>
      </c>
      <c r="C48" s="25">
        <v>1560810</v>
      </c>
      <c r="D48" s="31">
        <v>1560810</v>
      </c>
      <c r="E48" s="57">
        <f t="shared" si="1"/>
        <v>100</v>
      </c>
      <c r="F48" s="3"/>
    </row>
    <row r="49" spans="1:6" ht="25.5">
      <c r="A49" s="16" t="s">
        <v>4</v>
      </c>
      <c r="B49" s="31">
        <v>95596084.390000001</v>
      </c>
      <c r="C49" s="25">
        <f>SUM(C51:C59)</f>
        <v>95170039.390000001</v>
      </c>
      <c r="D49" s="31">
        <f>SUM(D51:D59)</f>
        <v>94861942.989999995</v>
      </c>
      <c r="E49" s="57">
        <f t="shared" si="1"/>
        <v>99.676267445117418</v>
      </c>
      <c r="F49" s="3"/>
    </row>
    <row r="50" spans="1:6">
      <c r="A50" s="16" t="s">
        <v>3</v>
      </c>
      <c r="B50" s="8"/>
      <c r="C50" s="25"/>
      <c r="D50" s="31"/>
      <c r="E50" s="58"/>
      <c r="F50" s="3"/>
    </row>
    <row r="51" spans="1:6" ht="51">
      <c r="A51" s="22" t="s">
        <v>32</v>
      </c>
      <c r="B51" s="25">
        <v>1514445.39</v>
      </c>
      <c r="C51" s="25">
        <v>1514445.39</v>
      </c>
      <c r="D51" s="31">
        <v>1514445.39</v>
      </c>
      <c r="E51" s="57">
        <f t="shared" si="1"/>
        <v>100</v>
      </c>
    </row>
    <row r="52" spans="1:6" s="2" customFormat="1" ht="38.25">
      <c r="A52" s="23" t="s">
        <v>11</v>
      </c>
      <c r="B52" s="25">
        <v>13036822</v>
      </c>
      <c r="C52" s="25">
        <v>13036822</v>
      </c>
      <c r="D52" s="31">
        <v>13036822</v>
      </c>
      <c r="E52" s="57">
        <f t="shared" si="1"/>
        <v>100</v>
      </c>
    </row>
    <row r="53" spans="1:6" ht="204">
      <c r="A53" s="22" t="s">
        <v>17</v>
      </c>
      <c r="B53" s="25">
        <v>26964037</v>
      </c>
      <c r="C53" s="25">
        <v>26964037</v>
      </c>
      <c r="D53" s="31">
        <v>26964037</v>
      </c>
      <c r="E53" s="57">
        <f t="shared" si="1"/>
        <v>100</v>
      </c>
    </row>
    <row r="54" spans="1:6" ht="51">
      <c r="A54" s="22" t="s">
        <v>31</v>
      </c>
      <c r="B54" s="25">
        <v>1317375</v>
      </c>
      <c r="C54" s="25">
        <v>1319901</v>
      </c>
      <c r="D54" s="31">
        <v>1319901</v>
      </c>
      <c r="E54" s="57">
        <f t="shared" si="1"/>
        <v>100</v>
      </c>
    </row>
    <row r="55" spans="1:6" ht="51">
      <c r="A55" s="22" t="s">
        <v>6</v>
      </c>
      <c r="B55" s="25">
        <v>51042098</v>
      </c>
      <c r="C55" s="25">
        <v>51042098</v>
      </c>
      <c r="D55" s="31">
        <v>51042098</v>
      </c>
      <c r="E55" s="57">
        <f t="shared" si="1"/>
        <v>100</v>
      </c>
    </row>
    <row r="56" spans="1:6" s="2" customFormat="1" ht="38.25">
      <c r="A56" s="22" t="s">
        <v>33</v>
      </c>
      <c r="B56" s="25">
        <v>614330</v>
      </c>
      <c r="C56" s="25">
        <v>614330</v>
      </c>
      <c r="D56" s="31">
        <v>313188.59999999998</v>
      </c>
      <c r="E56" s="57">
        <f t="shared" si="1"/>
        <v>50.980515358195099</v>
      </c>
      <c r="F56" s="30"/>
    </row>
    <row r="57" spans="1:6" ht="38.25">
      <c r="A57" s="22" t="s">
        <v>8</v>
      </c>
      <c r="B57" s="25">
        <v>70686</v>
      </c>
      <c r="C57" s="25">
        <v>70686</v>
      </c>
      <c r="D57" s="31">
        <v>70686</v>
      </c>
      <c r="E57" s="57">
        <f t="shared" si="1"/>
        <v>100</v>
      </c>
    </row>
    <row r="58" spans="1:6" ht="51">
      <c r="A58" s="22" t="s">
        <v>19</v>
      </c>
      <c r="B58" s="25">
        <v>6955</v>
      </c>
      <c r="C58" s="25">
        <v>6955</v>
      </c>
      <c r="D58" s="31">
        <v>0</v>
      </c>
      <c r="E58" s="57">
        <f t="shared" si="1"/>
        <v>0</v>
      </c>
    </row>
    <row r="59" spans="1:6" ht="63.75">
      <c r="A59" s="22" t="s">
        <v>53</v>
      </c>
      <c r="B59" s="25">
        <v>1029336</v>
      </c>
      <c r="C59" s="25">
        <v>600765</v>
      </c>
      <c r="D59" s="31">
        <v>600765</v>
      </c>
      <c r="E59" s="57">
        <f t="shared" si="1"/>
        <v>100</v>
      </c>
    </row>
    <row r="60" spans="1:6" s="6" customFormat="1" ht="25.5">
      <c r="A60" s="29" t="s">
        <v>50</v>
      </c>
      <c r="B60" s="24">
        <f>SUM(B61:B63)</f>
        <v>37354710.420000002</v>
      </c>
      <c r="C60" s="24">
        <f>SUM(C61:C63)</f>
        <v>37608370.420000002</v>
      </c>
      <c r="D60" s="35">
        <f>SUM(D61:D63)</f>
        <v>37320676.5</v>
      </c>
      <c r="E60" s="57">
        <f t="shared" si="1"/>
        <v>99.235026892186198</v>
      </c>
    </row>
    <row r="61" spans="1:6" s="2" customFormat="1" ht="51">
      <c r="A61" s="22" t="s">
        <v>48</v>
      </c>
      <c r="B61" s="25">
        <v>16800983</v>
      </c>
      <c r="C61" s="25">
        <v>16800983</v>
      </c>
      <c r="D61" s="31">
        <v>16720508.939999999</v>
      </c>
      <c r="E61" s="57">
        <f t="shared" si="1"/>
        <v>99.521015764375207</v>
      </c>
    </row>
    <row r="62" spans="1:6" s="7" customFormat="1" ht="38.25">
      <c r="A62" s="22" t="s">
        <v>57</v>
      </c>
      <c r="B62" s="25">
        <v>20510740.420000002</v>
      </c>
      <c r="C62" s="25">
        <v>20764400.420000002</v>
      </c>
      <c r="D62" s="31">
        <v>20600167.559999999</v>
      </c>
      <c r="E62" s="57">
        <f t="shared" si="1"/>
        <v>99.209065243021342</v>
      </c>
    </row>
    <row r="63" spans="1:6" s="7" customFormat="1" ht="51">
      <c r="A63" s="22" t="s">
        <v>62</v>
      </c>
      <c r="B63" s="25">
        <v>42987</v>
      </c>
      <c r="C63" s="25">
        <v>42987</v>
      </c>
      <c r="D63" s="31">
        <v>0</v>
      </c>
      <c r="E63" s="57">
        <f t="shared" si="1"/>
        <v>0</v>
      </c>
    </row>
    <row r="64" spans="1:6" s="7" customFormat="1" ht="28.5">
      <c r="A64" s="14" t="s">
        <v>46</v>
      </c>
      <c r="B64" s="26">
        <f>B65+B69</f>
        <v>21833000</v>
      </c>
      <c r="C64" s="26">
        <f>C65+C69</f>
        <v>21833000</v>
      </c>
      <c r="D64" s="36">
        <f>D65+D69</f>
        <v>21832429.239999998</v>
      </c>
      <c r="E64" s="55">
        <f t="shared" si="1"/>
        <v>99.997385792149501</v>
      </c>
    </row>
    <row r="65" spans="1:5" s="7" customFormat="1">
      <c r="A65" s="15" t="s">
        <v>44</v>
      </c>
      <c r="B65" s="24">
        <f>SUM(B66:B68)</f>
        <v>20324000</v>
      </c>
      <c r="C65" s="24">
        <f>SUM(C66:C68)</f>
        <v>20324000</v>
      </c>
      <c r="D65" s="35">
        <f>SUM(D66:D68)</f>
        <v>20324000</v>
      </c>
      <c r="E65" s="56">
        <f t="shared" si="1"/>
        <v>100</v>
      </c>
    </row>
    <row r="66" spans="1:5" s="7" customFormat="1" ht="63.75">
      <c r="A66" s="16" t="s">
        <v>34</v>
      </c>
      <c r="B66" s="25">
        <v>16843000</v>
      </c>
      <c r="C66" s="25">
        <v>16843000</v>
      </c>
      <c r="D66" s="31">
        <v>16843000</v>
      </c>
      <c r="E66" s="57">
        <f t="shared" ref="E66:E69" si="2">D66/C66*100</f>
        <v>100</v>
      </c>
    </row>
    <row r="67" spans="1:5" ht="76.5">
      <c r="A67" s="23" t="s">
        <v>37</v>
      </c>
      <c r="B67" s="25">
        <v>3000000</v>
      </c>
      <c r="C67" s="25">
        <v>3000000</v>
      </c>
      <c r="D67" s="31">
        <v>3000000</v>
      </c>
      <c r="E67" s="57">
        <f t="shared" si="2"/>
        <v>100</v>
      </c>
    </row>
    <row r="68" spans="1:5" ht="51">
      <c r="A68" s="9" t="s">
        <v>51</v>
      </c>
      <c r="B68" s="27">
        <v>481000</v>
      </c>
      <c r="C68" s="27">
        <v>481000</v>
      </c>
      <c r="D68" s="31">
        <v>481000</v>
      </c>
      <c r="E68" s="57">
        <f t="shared" si="2"/>
        <v>100</v>
      </c>
    </row>
    <row r="69" spans="1:5">
      <c r="A69" s="15" t="s">
        <v>45</v>
      </c>
      <c r="B69" s="28">
        <f>SUM(B70)</f>
        <v>1509000</v>
      </c>
      <c r="C69" s="28">
        <f>SUM(C70)</f>
        <v>1509000</v>
      </c>
      <c r="D69" s="35">
        <f>D70</f>
        <v>1508429.24</v>
      </c>
      <c r="E69" s="57">
        <f t="shared" si="2"/>
        <v>99.962176275679255</v>
      </c>
    </row>
    <row r="70" spans="1:5" ht="63.75">
      <c r="A70" s="9" t="s">
        <v>47</v>
      </c>
      <c r="B70" s="27">
        <v>1509000</v>
      </c>
      <c r="C70" s="27">
        <v>1509000</v>
      </c>
      <c r="D70" s="31">
        <v>1508429.24</v>
      </c>
      <c r="E70" s="57">
        <f t="shared" ref="E70:E79" si="3">D70/C70*100</f>
        <v>99.962176275679255</v>
      </c>
    </row>
    <row r="71" spans="1:5" ht="14.25">
      <c r="A71" s="50" t="s">
        <v>72</v>
      </c>
      <c r="B71" s="28">
        <f>SUM(B72:B73)</f>
        <v>0</v>
      </c>
      <c r="C71" s="28">
        <f>SUM(C72:C73)</f>
        <v>9853075</v>
      </c>
      <c r="D71" s="35">
        <f>SUM(D72:D73)</f>
        <v>9853075</v>
      </c>
      <c r="E71" s="56">
        <f t="shared" si="3"/>
        <v>100</v>
      </c>
    </row>
    <row r="72" spans="1:5" ht="30.75" customHeight="1">
      <c r="A72" s="16" t="s">
        <v>73</v>
      </c>
      <c r="B72" s="27">
        <v>0</v>
      </c>
      <c r="C72" s="27">
        <v>9211590</v>
      </c>
      <c r="D72" s="31">
        <v>9211590</v>
      </c>
      <c r="E72" s="57">
        <f t="shared" si="3"/>
        <v>100</v>
      </c>
    </row>
    <row r="73" spans="1:5">
      <c r="A73" s="51" t="s">
        <v>74</v>
      </c>
      <c r="B73" s="27">
        <v>0</v>
      </c>
      <c r="C73" s="27">
        <v>641485</v>
      </c>
      <c r="D73" s="31">
        <v>641485</v>
      </c>
      <c r="E73" s="57">
        <f t="shared" si="3"/>
        <v>100</v>
      </c>
    </row>
    <row r="74" spans="1:5" s="2" customFormat="1" ht="51">
      <c r="A74" s="53" t="s">
        <v>75</v>
      </c>
      <c r="B74" s="28">
        <f>SUM(B75)</f>
        <v>0</v>
      </c>
      <c r="C74" s="28">
        <f>SUM(C75)</f>
        <v>3852276.3</v>
      </c>
      <c r="D74" s="35">
        <f>SUM(D75)</f>
        <v>3852276.3</v>
      </c>
      <c r="E74" s="56">
        <f t="shared" si="3"/>
        <v>100</v>
      </c>
    </row>
    <row r="75" spans="1:5" ht="38.25">
      <c r="A75" s="52" t="s">
        <v>76</v>
      </c>
      <c r="B75" s="27">
        <v>0</v>
      </c>
      <c r="C75" s="27">
        <v>3852276.3</v>
      </c>
      <c r="D75" s="31">
        <v>3852276.3</v>
      </c>
      <c r="E75" s="57">
        <f t="shared" si="3"/>
        <v>100</v>
      </c>
    </row>
    <row r="76" spans="1:5" s="2" customFormat="1" ht="38.25">
      <c r="A76" s="53" t="s">
        <v>77</v>
      </c>
      <c r="B76" s="28">
        <f>SUM(B77:B79)</f>
        <v>0</v>
      </c>
      <c r="C76" s="28">
        <f>SUM(C77:C79)</f>
        <v>-3861428.34</v>
      </c>
      <c r="D76" s="35">
        <f>SUM(D77:D79)</f>
        <v>-3861428.34</v>
      </c>
      <c r="E76" s="56">
        <f t="shared" si="3"/>
        <v>100</v>
      </c>
    </row>
    <row r="77" spans="1:5" ht="25.5">
      <c r="A77" s="52" t="s">
        <v>78</v>
      </c>
      <c r="B77" s="27">
        <v>0</v>
      </c>
      <c r="C77" s="27">
        <v>-4418.9799999999996</v>
      </c>
      <c r="D77" s="31">
        <v>-4418.9799999999996</v>
      </c>
      <c r="E77" s="57">
        <f t="shared" si="3"/>
        <v>100</v>
      </c>
    </row>
    <row r="78" spans="1:5" s="7" customFormat="1" ht="38.25">
      <c r="A78" s="52" t="s">
        <v>79</v>
      </c>
      <c r="B78" s="27">
        <v>0</v>
      </c>
      <c r="C78" s="27">
        <v>-3852276.3</v>
      </c>
      <c r="D78" s="31">
        <v>-3852276.3</v>
      </c>
      <c r="E78" s="57">
        <f t="shared" si="3"/>
        <v>100</v>
      </c>
    </row>
    <row r="79" spans="1:5" ht="76.5">
      <c r="A79" s="52" t="s">
        <v>80</v>
      </c>
      <c r="B79" s="27">
        <v>0</v>
      </c>
      <c r="C79" s="27">
        <v>-4733.0600000000004</v>
      </c>
      <c r="D79" s="31">
        <v>-4733.0600000000004</v>
      </c>
      <c r="E79" s="57">
        <f t="shared" si="3"/>
        <v>100</v>
      </c>
    </row>
  </sheetData>
  <mergeCells count="7">
    <mergeCell ref="A6:E6"/>
    <mergeCell ref="A7:E7"/>
    <mergeCell ref="A5:E5"/>
    <mergeCell ref="A1:E1"/>
    <mergeCell ref="A2:E2"/>
    <mergeCell ref="A3:E3"/>
    <mergeCell ref="A4:E4"/>
  </mergeCells>
  <phoneticPr fontId="0" type="noConversion"/>
  <pageMargins left="0.78740157480314965" right="0.78740157480314965" top="0.19685039370078741" bottom="0.59055118110236227" header="0.51181102362204722" footer="0.51181102362204722"/>
  <pageSetup paperSize="9" scale="70" orientation="portrait" r:id="rId1"/>
  <headerFooter alignWithMargins="0">
    <oddFooter>&amp;Cстраница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</vt:lpstr>
      <vt:lpstr>'2021'!Заголовки_для_печати</vt:lpstr>
    </vt:vector>
  </TitlesOfParts>
  <Company>ADM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adm</cp:lastModifiedBy>
  <cp:lastPrinted>2022-02-22T07:23:20Z</cp:lastPrinted>
  <dcterms:created xsi:type="dcterms:W3CDTF">2008-04-14T12:53:17Z</dcterms:created>
  <dcterms:modified xsi:type="dcterms:W3CDTF">2022-02-22T07:23:21Z</dcterms:modified>
</cp:coreProperties>
</file>