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80" windowHeight="8835"/>
  </bookViews>
  <sheets>
    <sheet name="2022" sheetId="1" r:id="rId1"/>
  </sheets>
  <definedNames>
    <definedName name="_xlnm.Print_Titles" localSheetId="0">'2022'!$12:$13</definedName>
  </definedNames>
  <calcPr calcId="125725"/>
</workbook>
</file>

<file path=xl/calcChain.xml><?xml version="1.0" encoding="utf-8"?>
<calcChain xmlns="http://schemas.openxmlformats.org/spreadsheetml/2006/main">
  <c r="D69" i="1"/>
  <c r="C69"/>
  <c r="B69"/>
  <c r="C24" l="1"/>
  <c r="D17"/>
  <c r="D70"/>
  <c r="C73"/>
  <c r="C72"/>
  <c r="C71"/>
  <c r="C70" s="1"/>
  <c r="D67"/>
  <c r="C68"/>
  <c r="C67" s="1"/>
  <c r="D59"/>
  <c r="D39" s="1"/>
  <c r="C66"/>
  <c r="C65"/>
  <c r="C64"/>
  <c r="C63"/>
  <c r="C62"/>
  <c r="C58"/>
  <c r="C57"/>
  <c r="C56"/>
  <c r="C55"/>
  <c r="C53"/>
  <c r="C52"/>
  <c r="C51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7"/>
  <c r="C26"/>
  <c r="C23"/>
  <c r="C22"/>
  <c r="C21"/>
  <c r="C20"/>
  <c r="C19"/>
  <c r="C61"/>
  <c r="C59" s="1"/>
  <c r="C54"/>
  <c r="C28"/>
  <c r="C25"/>
  <c r="C18"/>
  <c r="D15"/>
  <c r="C16"/>
  <c r="C15" s="1"/>
  <c r="B70"/>
  <c r="B67"/>
  <c r="B59"/>
  <c r="B39" s="1"/>
  <c r="B17"/>
  <c r="B15"/>
  <c r="D14" l="1"/>
  <c r="D13" s="1"/>
  <c r="B14"/>
  <c r="C39"/>
  <c r="C17"/>
  <c r="B13"/>
  <c r="C14" l="1"/>
  <c r="C13" s="1"/>
</calcChain>
</file>

<file path=xl/sharedStrings.xml><?xml version="1.0" encoding="utf-8"?>
<sst xmlns="http://schemas.openxmlformats.org/spreadsheetml/2006/main" count="73" uniqueCount="73">
  <si>
    <t xml:space="preserve">Субвенции бюджетам субъектов РФ и муниципальных образований </t>
  </si>
  <si>
    <t>Субсидии бюджетам субъектам РФ и муниципальных образований (межбюджетные субсидии)</t>
  </si>
  <si>
    <t>Наименование вида межбюджетного трансферта</t>
  </si>
  <si>
    <t>сумма</t>
  </si>
  <si>
    <t>в т.ч.</t>
  </si>
  <si>
    <t>Субвенции бюджетам муниципальных районов на выполнение передаваемых полномочий субъектов РФ</t>
  </si>
  <si>
    <t xml:space="preserve"> Субвенции бюджетам муниципальных районов на формирование и содержание областных архивных фондов</t>
  </si>
  <si>
    <t>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</si>
  <si>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в рублях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</si>
  <si>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</si>
  <si>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районов на получение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организациях,финансовое обеспечение получения дошкольного,начального общего,основного общего,среднего общего образования в частных общеобразовательных организациях,осуществляющих общеобразовательную деятельность по имеющим государственную аккредитацию основным общеобразовательным программам</t>
  </si>
  <si>
    <t>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организациях,финансовое обеспечение получения дошкольного образования в частных дошкольных образовательных организациях</t>
  </si>
  <si>
    <t>Субвенции бюджетам муниципальных районов на организацию исполнения полномочий по обеспечению предоставления гражданам мер социальной поддержки</t>
  </si>
  <si>
    <t>Субвенции бюджетам муниципальных районов на предоставление гражданам субсидии на оплату жилого помещения и коммунальных услуг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</si>
  <si>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"Об образовании патронатных семей для граждан пожилого возраста и инвалидов в Калужской области"</t>
  </si>
  <si>
    <t>МЕЖБЮДЖЕТНЫЕ ТРАНСФЕРТЫ - ВСЕГО</t>
  </si>
  <si>
    <t>Межбюджетные трансферты из областного бюджета - всего</t>
  </si>
  <si>
    <t xml:space="preserve">Субвенции бюджетам муниципальных районов на осуществление гос. полномочий по организации социального обслуживания в Калужской области граждан в соответствии с Федеральным законорм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соц.услуг в Калужской области" (кроме принятия решения о признании гражданина нуждающимся в социальном обслуживании,составления индивидуальной программы предоставления соц.услуг)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</si>
  <si>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</si>
  <si>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 решению Районной Думы</t>
  </si>
  <si>
    <t>Прочие субсидии бюджетам муниципальных образований на организацию отдыха и оздоровление детей</t>
  </si>
  <si>
    <t>Прочие субсидии бюджетам муниципальных районов на создание условий для осуществления   присмотра и ухода за детьми в муниципальных дошкольных образовательных организациях</t>
  </si>
  <si>
    <t>Субсидии бюджетам муниципальных районов на строительство (пристрой к зданиям), реконструкцию, капитальный (текущий) ремонт и приобретение зданий (помещений) в общеобразовательных организациях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</si>
  <si>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</si>
  <si>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софинансирование мероприятий муниципальных программ развития малого и среднего предпринимательства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</si>
  <si>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</si>
  <si>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</si>
  <si>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</si>
  <si>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 xml:space="preserve">Субвенции бюджетам муниципальных районов на исполнение государственных полномочий на государственную регистрацию актов гражданского состояния </t>
  </si>
  <si>
    <t>Субвенции бюджета муниципальных районов на осуществление ежемесячных денежных выплат работникам муниципальных общеобразовательных учреждений, находящихся на территории Калужской облсти и реализующих программы начального общего, основного общего, среднего общего образования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</si>
  <si>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бразования</t>
  </si>
  <si>
    <t>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</si>
  <si>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</si>
  <si>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</si>
  <si>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Субсидии бюджетам муниципальных районов на реализацию мероприятий федеральной целевой программы "Увековечение памяти погибших при защите Отечества на 2019-2024 годы"</t>
  </si>
  <si>
    <t xml:space="preserve">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</si>
  <si>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</si>
  <si>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</t>
  </si>
  <si>
    <t xml:space="preserve">Межбюджетные трансферты из бюджетов сельских поселений </t>
  </si>
  <si>
    <t>Межбюджетные трансферты из бюджетов  поселений - всего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</si>
  <si>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</si>
  <si>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Иные межбюджетные трансферты бюджетам субъектам РФ и муниципальных образований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</si>
  <si>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</si>
  <si>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 xml:space="preserve">к решению  Районной Думы </t>
  </si>
  <si>
    <t>поправка</t>
  </si>
  <si>
    <t>утверждено с учетом поправки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</si>
  <si>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</si>
  <si>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</si>
  <si>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</si>
  <si>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</si>
  <si>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№___  от ________2022</t>
  </si>
  <si>
    <t>№98 от 24.12.2021</t>
  </si>
  <si>
    <t>Межбюджетные трансферты, предоставляемые из других бюджетов бюджетной системы Российской Федерации в бюджет муниципального района"Город Киров и Кировский район" в 2022 году</t>
  </si>
  <si>
    <t>Дотации от других бюджетов бюджетной системы Российской Федерации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</si>
  <si>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</si>
  <si>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Субсидия бюджетам муниципальных районов на государственную поддержку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</si>
  <si>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Субсидии бюджетам муниципальных районов на осуществление дорожной деятельности</t>
  </si>
  <si>
    <t>Субсидии бюджетам муниципальных районов на государственную поддержку отрасли культуры (мероприятия в рамках федерального проекта "Обеспечение качественного нового уровня развития инфраструктуры культуры", направленные на модернизацию региональных и муниципальных детских школ искусств по видам искусств)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</si>
  <si>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</si>
  <si>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муниципальных районов на реализацию мероприятий по стррительству,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индивидаульного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</si>
  <si>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Прочие субсидии бюджетам муниципальных районов на проведение комплексных кадастровых работ за счет средств областного бюджета</t>
  </si>
  <si>
    <t xml:space="preserve">Субсидии бюджетам муниципальных районовна проведение комплексных кадастровых работ 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</si>
  <si>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</si>
  <si>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</si>
  <si>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</si>
  <si>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Субвенции бюджетам муниципальных районов на выполнение передаваемых полномочий субъектов РФ в части обеспечения социальных выплат, пособий, компенсации детям, семьям с детьми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</si>
  <si>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</si>
  <si>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</si>
  <si>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муниципальных районов на выполнение передаваемых полномочий субъектов РФ в части организации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</si>
  <si>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граждан, находящимся в трудной жизненной ситуации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</si>
  <si>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</si>
  <si>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Приложение №5</t>
  </si>
  <si>
    <t>Приложение  №10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</si>
</sst>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10"/>
      <color indexed="0"/>
      <name val="Arial"/>
      <family val="2"/>
      <charset val="204"/>
    </font>
    <font>
      <sz val="8"/>
      <color indexed="0"/>
      <name val="MS Sans Serif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0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MS Sans Serif"/>
      <family val="2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9" fillId="0" borderId="1" xfId="2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0" fillId="0" borderId="0" xfId="0" applyFont="1"/>
    <xf numFmtId="0" fontId="6" fillId="0" borderId="1" xfId="2" applyFont="1" applyBorder="1" applyAlignment="1">
      <alignment horizontal="left" vertical="top" wrapText="1"/>
    </xf>
    <xf numFmtId="0" fontId="15" fillId="0" borderId="0" xfId="2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0" borderId="1" xfId="0" applyFont="1" applyBorder="1" applyAlignment="1">
      <alignment horizontal="justify" vertical="top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shrinkToFit="1"/>
    </xf>
    <xf numFmtId="0" fontId="6" fillId="0" borderId="1" xfId="0" applyNumberFormat="1" applyFont="1" applyBorder="1" applyAlignment="1">
      <alignment horizontal="justify" vertical="top" shrinkToFi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/>
    <xf numFmtId="4" fontId="6" fillId="0" borderId="1" xfId="0" applyNumberFormat="1" applyFont="1" applyFill="1" applyBorder="1"/>
    <xf numFmtId="4" fontId="13" fillId="0" borderId="1" xfId="0" applyNumberFormat="1" applyFont="1" applyFill="1" applyBorder="1"/>
    <xf numFmtId="4" fontId="6" fillId="0" borderId="1" xfId="0" applyNumberFormat="1" applyFont="1" applyBorder="1"/>
    <xf numFmtId="0" fontId="12" fillId="2" borderId="1" xfId="0" applyFont="1" applyFill="1" applyBorder="1" applyAlignment="1">
      <alignment horizontal="left" vertical="top" wrapText="1"/>
    </xf>
    <xf numFmtId="4" fontId="13" fillId="0" borderId="1" xfId="2" applyNumberFormat="1" applyFont="1" applyFill="1" applyBorder="1" applyAlignment="1" applyProtection="1">
      <alignment horizontal="right" vertical="center"/>
      <protection locked="0"/>
    </xf>
    <xf numFmtId="0" fontId="6" fillId="3" borderId="0" xfId="1" applyFont="1" applyFill="1" applyAlignment="1">
      <alignment horizontal="right"/>
    </xf>
    <xf numFmtId="0" fontId="6" fillId="3" borderId="0" xfId="0" applyNumberFormat="1" applyFont="1" applyFill="1" applyBorder="1" applyAlignment="1">
      <alignment horizontal="right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top" shrinkToFit="1"/>
    </xf>
    <xf numFmtId="0" fontId="6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/>
  </cellXfs>
  <cellStyles count="3">
    <cellStyle name="Обычный" xfId="0" builtinId="0"/>
    <cellStyle name="Обычный_без учета счетов бюджета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workbookViewId="0">
      <selection activeCell="A77" sqref="A77"/>
    </sheetView>
  </sheetViews>
  <sheetFormatPr defaultRowHeight="12.75"/>
  <cols>
    <col min="1" max="1" width="76.28515625" style="13" customWidth="1"/>
    <col min="2" max="4" width="16" style="6" customWidth="1"/>
    <col min="5" max="11" width="18.140625" customWidth="1"/>
  </cols>
  <sheetData>
    <row r="1" spans="1:11">
      <c r="B1" s="31"/>
      <c r="C1" s="31"/>
      <c r="D1" s="31" t="s">
        <v>71</v>
      </c>
    </row>
    <row r="2" spans="1:11">
      <c r="B2" s="31"/>
      <c r="C2" s="31"/>
      <c r="D2" s="31" t="s">
        <v>43</v>
      </c>
    </row>
    <row r="3" spans="1:11">
      <c r="B3" s="32"/>
      <c r="C3" s="32"/>
      <c r="D3" s="5" t="s">
        <v>50</v>
      </c>
    </row>
    <row r="5" spans="1:11">
      <c r="B5" s="5"/>
      <c r="C5" s="5"/>
      <c r="D5" s="5" t="s">
        <v>72</v>
      </c>
    </row>
    <row r="6" spans="1:11">
      <c r="B6" s="5"/>
      <c r="C6" s="5"/>
      <c r="D6" s="5" t="s">
        <v>19</v>
      </c>
    </row>
    <row r="7" spans="1:11">
      <c r="B7" s="5"/>
      <c r="C7" s="5"/>
      <c r="D7" s="5" t="s">
        <v>51</v>
      </c>
    </row>
    <row r="9" spans="1:11" ht="55.5" customHeight="1">
      <c r="A9" s="37" t="s">
        <v>52</v>
      </c>
      <c r="B9" s="37"/>
      <c r="C9" s="38"/>
      <c r="D9" s="38"/>
    </row>
    <row r="10" spans="1:11">
      <c r="A10" s="14"/>
      <c r="B10" s="5"/>
      <c r="C10" s="5"/>
      <c r="D10" s="5"/>
    </row>
    <row r="11" spans="1:11">
      <c r="A11" s="14"/>
      <c r="B11" s="5"/>
      <c r="C11" s="5"/>
      <c r="D11" s="5" t="s">
        <v>8</v>
      </c>
    </row>
    <row r="12" spans="1:11" s="9" customFormat="1" ht="45">
      <c r="A12" s="34" t="s">
        <v>2</v>
      </c>
      <c r="B12" s="7" t="s">
        <v>3</v>
      </c>
      <c r="C12" s="7" t="s">
        <v>44</v>
      </c>
      <c r="D12" s="33" t="s">
        <v>45</v>
      </c>
      <c r="E12" s="1"/>
      <c r="F12" s="1"/>
      <c r="G12" s="1"/>
      <c r="H12" s="1"/>
      <c r="I12" s="1"/>
      <c r="J12" s="1"/>
      <c r="K12" s="1"/>
    </row>
    <row r="13" spans="1:11" ht="15.75">
      <c r="A13" s="15" t="s">
        <v>15</v>
      </c>
      <c r="B13" s="30">
        <f>B14+B69</f>
        <v>887113845.50999999</v>
      </c>
      <c r="C13" s="30">
        <f>C14+C69</f>
        <v>35390036.95000001</v>
      </c>
      <c r="D13" s="30">
        <f>D14+D69</f>
        <v>922503882.46000004</v>
      </c>
      <c r="E13" s="1"/>
      <c r="F13" s="1"/>
      <c r="G13" s="1"/>
      <c r="H13" s="1"/>
      <c r="I13" s="1"/>
      <c r="J13" s="1"/>
      <c r="K13" s="1"/>
    </row>
    <row r="14" spans="1:11" s="12" customFormat="1" ht="15.75">
      <c r="A14" s="16" t="s">
        <v>16</v>
      </c>
      <c r="B14" s="24">
        <f>B17+B39+B67</f>
        <v>866489845.50999999</v>
      </c>
      <c r="C14" s="24">
        <f>C15+C17+C39+C67</f>
        <v>35390036.95000001</v>
      </c>
      <c r="D14" s="24">
        <f>D15+D17+D39+D67</f>
        <v>901879882.46000004</v>
      </c>
      <c r="E14" s="11"/>
      <c r="F14" s="11"/>
      <c r="G14" s="11"/>
      <c r="H14" s="11"/>
      <c r="I14" s="11"/>
      <c r="J14" s="11"/>
      <c r="K14" s="11"/>
    </row>
    <row r="15" spans="1:11" s="8" customFormat="1" ht="15">
      <c r="A15" s="17" t="s">
        <v>53</v>
      </c>
      <c r="B15" s="25">
        <f>SUM(B16)</f>
        <v>0</v>
      </c>
      <c r="C15" s="24">
        <f>C16</f>
        <v>1718640</v>
      </c>
      <c r="D15" s="24">
        <f>D16</f>
        <v>1718640</v>
      </c>
    </row>
    <row r="16" spans="1:11" s="2" customFormat="1" ht="25.5">
      <c r="A16" s="23" t="s">
        <v>48</v>
      </c>
      <c r="B16" s="26">
        <v>0</v>
      </c>
      <c r="C16" s="26">
        <f>D16-B16</f>
        <v>1718640</v>
      </c>
      <c r="D16" s="26">
        <v>1718640</v>
      </c>
    </row>
    <row r="17" spans="1:4" ht="25.5">
      <c r="A17" s="17" t="s">
        <v>1</v>
      </c>
      <c r="B17" s="25">
        <f>SUM(B18:B38)</f>
        <v>104715828.81</v>
      </c>
      <c r="C17" s="25">
        <f>SUM(C18:C38)</f>
        <v>34843547.550000004</v>
      </c>
      <c r="D17" s="25">
        <f>SUM(D18:D38)</f>
        <v>139559376.36000001</v>
      </c>
    </row>
    <row r="18" spans="1:4" s="2" customFormat="1" ht="25.5">
      <c r="A18" s="18" t="s">
        <v>20</v>
      </c>
      <c r="B18" s="26">
        <v>2121750</v>
      </c>
      <c r="C18" s="26">
        <f>D18-B18</f>
        <v>0</v>
      </c>
      <c r="D18" s="26">
        <v>2121750</v>
      </c>
    </row>
    <row r="19" spans="1:4" s="9" customFormat="1" ht="38.25">
      <c r="A19" s="18" t="s">
        <v>21</v>
      </c>
      <c r="B19" s="26">
        <v>22097264</v>
      </c>
      <c r="C19" s="26">
        <f t="shared" ref="C19:C23" si="0">D19-B19</f>
        <v>0</v>
      </c>
      <c r="D19" s="26">
        <v>22097264</v>
      </c>
    </row>
    <row r="20" spans="1:4" s="9" customFormat="1" ht="38.25">
      <c r="A20" s="18" t="s">
        <v>36</v>
      </c>
      <c r="B20" s="26">
        <v>19285010</v>
      </c>
      <c r="C20" s="26">
        <f t="shared" si="0"/>
        <v>0</v>
      </c>
      <c r="D20" s="26">
        <v>19285010</v>
      </c>
    </row>
    <row r="21" spans="1:4" s="9" customFormat="1" ht="38.25">
      <c r="A21" s="18" t="s">
        <v>54</v>
      </c>
      <c r="B21" s="26">
        <v>1763734</v>
      </c>
      <c r="C21" s="26">
        <f t="shared" si="0"/>
        <v>0</v>
      </c>
      <c r="D21" s="26">
        <v>1763734</v>
      </c>
    </row>
    <row r="22" spans="1:4" s="9" customFormat="1" ht="38.25">
      <c r="A22" s="18" t="s">
        <v>55</v>
      </c>
      <c r="B22" s="26">
        <v>192222</v>
      </c>
      <c r="C22" s="26">
        <f t="shared" si="0"/>
        <v>0</v>
      </c>
      <c r="D22" s="26">
        <v>192222</v>
      </c>
    </row>
    <row r="23" spans="1:4" s="9" customFormat="1" ht="38.25">
      <c r="A23" s="18" t="s">
        <v>33</v>
      </c>
      <c r="B23" s="26">
        <v>273867</v>
      </c>
      <c r="C23" s="26">
        <f t="shared" si="0"/>
        <v>0</v>
      </c>
      <c r="D23" s="26">
        <v>273867</v>
      </c>
    </row>
    <row r="24" spans="1:4" s="9" customFormat="1" ht="39.75" customHeight="1">
      <c r="A24" s="18" t="s">
        <v>46</v>
      </c>
      <c r="B24" s="26">
        <v>0</v>
      </c>
      <c r="C24" s="26">
        <f t="shared" ref="C24:C38" si="1">D24-B24</f>
        <v>35000000</v>
      </c>
      <c r="D24" s="26">
        <v>35000000</v>
      </c>
    </row>
    <row r="25" spans="1:4" s="9" customFormat="1" ht="25.5">
      <c r="A25" s="18" t="s">
        <v>23</v>
      </c>
      <c r="B25" s="26">
        <v>987046.75</v>
      </c>
      <c r="C25" s="26">
        <f t="shared" si="1"/>
        <v>-37342.540000000037</v>
      </c>
      <c r="D25" s="26">
        <v>949704.21</v>
      </c>
    </row>
    <row r="26" spans="1:4" s="9" customFormat="1" ht="38.25">
      <c r="A26" s="19" t="s">
        <v>34</v>
      </c>
      <c r="B26" s="26">
        <v>633340</v>
      </c>
      <c r="C26" s="26">
        <f t="shared" si="1"/>
        <v>0</v>
      </c>
      <c r="D26" s="26">
        <v>633340</v>
      </c>
    </row>
    <row r="27" spans="1:4" s="9" customFormat="1" ht="38.25">
      <c r="A27" s="19" t="s">
        <v>37</v>
      </c>
      <c r="B27" s="26">
        <v>473739</v>
      </c>
      <c r="C27" s="26">
        <f t="shared" si="1"/>
        <v>0</v>
      </c>
      <c r="D27" s="26">
        <v>473739</v>
      </c>
    </row>
    <row r="28" spans="1:4" s="9" customFormat="1" ht="25.5">
      <c r="A28" s="19" t="s">
        <v>24</v>
      </c>
      <c r="B28" s="26">
        <v>1249746.95</v>
      </c>
      <c r="C28" s="26">
        <f t="shared" si="1"/>
        <v>-119109.90999999992</v>
      </c>
      <c r="D28" s="26">
        <v>1130637.04</v>
      </c>
    </row>
    <row r="29" spans="1:4" s="9" customFormat="1" ht="38.25">
      <c r="A29" s="20" t="s">
        <v>25</v>
      </c>
      <c r="B29" s="26">
        <v>0</v>
      </c>
      <c r="C29" s="26">
        <f t="shared" si="1"/>
        <v>0</v>
      </c>
      <c r="D29" s="26">
        <v>0</v>
      </c>
    </row>
    <row r="30" spans="1:4" s="9" customFormat="1">
      <c r="A30" s="20" t="s">
        <v>56</v>
      </c>
      <c r="B30" s="26">
        <v>15270588</v>
      </c>
      <c r="C30" s="26">
        <f t="shared" si="1"/>
        <v>0</v>
      </c>
      <c r="D30" s="26">
        <v>15270588</v>
      </c>
    </row>
    <row r="31" spans="1:4" s="9" customFormat="1" ht="51">
      <c r="A31" s="20" t="s">
        <v>57</v>
      </c>
      <c r="B31" s="26">
        <v>20606002</v>
      </c>
      <c r="C31" s="26">
        <f t="shared" si="1"/>
        <v>0</v>
      </c>
      <c r="D31" s="26">
        <v>20606002</v>
      </c>
    </row>
    <row r="32" spans="1:4" s="9" customFormat="1" ht="38.25">
      <c r="A32" s="20" t="s">
        <v>58</v>
      </c>
      <c r="B32" s="26">
        <v>2589956</v>
      </c>
      <c r="C32" s="26">
        <f t="shared" si="1"/>
        <v>0</v>
      </c>
      <c r="D32" s="26">
        <v>2589956</v>
      </c>
    </row>
    <row r="33" spans="1:4" s="9" customFormat="1" ht="89.25">
      <c r="A33" s="20" t="s">
        <v>59</v>
      </c>
      <c r="B33" s="26">
        <v>3430014.11</v>
      </c>
      <c r="C33" s="26">
        <f t="shared" si="1"/>
        <v>0</v>
      </c>
      <c r="D33" s="26">
        <v>3430014.11</v>
      </c>
    </row>
    <row r="34" spans="1:4" s="9" customFormat="1" ht="76.5">
      <c r="A34" s="21" t="s">
        <v>26</v>
      </c>
      <c r="B34" s="26">
        <v>344568</v>
      </c>
      <c r="C34" s="26">
        <f t="shared" si="1"/>
        <v>0</v>
      </c>
      <c r="D34" s="26">
        <v>344568</v>
      </c>
    </row>
    <row r="35" spans="1:4" s="9" customFormat="1" ht="38.25">
      <c r="A35" s="21" t="s">
        <v>27</v>
      </c>
      <c r="B35" s="26">
        <v>64701</v>
      </c>
      <c r="C35" s="26">
        <f t="shared" si="1"/>
        <v>0</v>
      </c>
      <c r="D35" s="26">
        <v>64701</v>
      </c>
    </row>
    <row r="36" spans="1:4" s="9" customFormat="1" ht="38.25">
      <c r="A36" s="21" t="s">
        <v>22</v>
      </c>
      <c r="B36" s="26">
        <v>12850000</v>
      </c>
      <c r="C36" s="26">
        <f t="shared" si="1"/>
        <v>0</v>
      </c>
      <c r="D36" s="26">
        <v>12850000</v>
      </c>
    </row>
    <row r="37" spans="1:4" s="9" customFormat="1" ht="25.5">
      <c r="A37" s="21" t="s">
        <v>60</v>
      </c>
      <c r="B37" s="26">
        <v>35543</v>
      </c>
      <c r="C37" s="26">
        <f t="shared" si="1"/>
        <v>0</v>
      </c>
      <c r="D37" s="26">
        <v>35543</v>
      </c>
    </row>
    <row r="38" spans="1:4" ht="25.5">
      <c r="A38" s="35" t="s">
        <v>61</v>
      </c>
      <c r="B38" s="26">
        <v>446737</v>
      </c>
      <c r="C38" s="26">
        <f t="shared" si="1"/>
        <v>0</v>
      </c>
      <c r="D38" s="26">
        <v>446737</v>
      </c>
    </row>
    <row r="39" spans="1:4">
      <c r="A39" s="17" t="s">
        <v>0</v>
      </c>
      <c r="B39" s="25">
        <f>SUM(B40:B59)</f>
        <v>745290696.70000005</v>
      </c>
      <c r="C39" s="25">
        <f>SUM(C40:C59)</f>
        <v>-1172150.599999994</v>
      </c>
      <c r="D39" s="25">
        <f>SUM(D40:D59)</f>
        <v>744118546.10000002</v>
      </c>
    </row>
    <row r="40" spans="1:4" ht="51">
      <c r="A40" s="22" t="s">
        <v>29</v>
      </c>
      <c r="B40" s="26">
        <v>742140</v>
      </c>
      <c r="C40" s="26">
        <f t="shared" ref="C40:C53" si="2">D40-B40</f>
        <v>0</v>
      </c>
      <c r="D40" s="26">
        <v>742140</v>
      </c>
    </row>
    <row r="41" spans="1:4" ht="51">
      <c r="A41" s="22" t="s">
        <v>14</v>
      </c>
      <c r="B41" s="26">
        <v>394089</v>
      </c>
      <c r="C41" s="26">
        <f t="shared" si="2"/>
        <v>0</v>
      </c>
      <c r="D41" s="26">
        <v>394089</v>
      </c>
    </row>
    <row r="42" spans="1:4" ht="38.25">
      <c r="A42" s="23" t="s">
        <v>62</v>
      </c>
      <c r="B42" s="26">
        <v>16207710</v>
      </c>
      <c r="C42" s="26">
        <f t="shared" si="2"/>
        <v>0</v>
      </c>
      <c r="D42" s="26">
        <v>16207710</v>
      </c>
    </row>
    <row r="43" spans="1:4" ht="38.25">
      <c r="A43" s="23" t="s">
        <v>63</v>
      </c>
      <c r="B43" s="26">
        <v>26722991</v>
      </c>
      <c r="C43" s="26">
        <f t="shared" si="2"/>
        <v>0</v>
      </c>
      <c r="D43" s="26">
        <v>26722991</v>
      </c>
    </row>
    <row r="44" spans="1:4" ht="25.5">
      <c r="A44" s="23" t="s">
        <v>64</v>
      </c>
      <c r="B44" s="26">
        <v>61510433</v>
      </c>
      <c r="C44" s="26">
        <f t="shared" si="2"/>
        <v>0</v>
      </c>
      <c r="D44" s="26">
        <v>61510433</v>
      </c>
    </row>
    <row r="45" spans="1:4" ht="38.25">
      <c r="A45" s="23" t="s">
        <v>65</v>
      </c>
      <c r="B45" s="26">
        <v>21953178</v>
      </c>
      <c r="C45" s="26">
        <f t="shared" si="2"/>
        <v>0</v>
      </c>
      <c r="D45" s="26">
        <v>21953178</v>
      </c>
    </row>
    <row r="46" spans="1:4" ht="51">
      <c r="A46" s="23" t="s">
        <v>47</v>
      </c>
      <c r="B46" s="26">
        <v>686767</v>
      </c>
      <c r="C46" s="26">
        <f t="shared" si="2"/>
        <v>0</v>
      </c>
      <c r="D46" s="26">
        <v>686767</v>
      </c>
    </row>
    <row r="47" spans="1:4" ht="51">
      <c r="A47" s="22" t="s">
        <v>30</v>
      </c>
      <c r="B47" s="26">
        <v>727892</v>
      </c>
      <c r="C47" s="26">
        <f t="shared" si="2"/>
        <v>0</v>
      </c>
      <c r="D47" s="26">
        <v>727892</v>
      </c>
    </row>
    <row r="48" spans="1:4" ht="25.5">
      <c r="A48" s="22" t="s">
        <v>66</v>
      </c>
      <c r="B48" s="26">
        <v>32838077</v>
      </c>
      <c r="C48" s="26">
        <f t="shared" si="2"/>
        <v>0</v>
      </c>
      <c r="D48" s="26">
        <v>32838077</v>
      </c>
    </row>
    <row r="49" spans="1:6" ht="38.25">
      <c r="A49" s="22" t="s">
        <v>49</v>
      </c>
      <c r="B49" s="26">
        <v>5423734</v>
      </c>
      <c r="C49" s="26">
        <f t="shared" si="2"/>
        <v>0</v>
      </c>
      <c r="D49" s="26">
        <v>5423734</v>
      </c>
    </row>
    <row r="50" spans="1:6" ht="38.25">
      <c r="A50" s="22" t="s">
        <v>67</v>
      </c>
      <c r="B50" s="26">
        <v>330065</v>
      </c>
      <c r="C50" s="26">
        <f t="shared" si="2"/>
        <v>0</v>
      </c>
      <c r="D50" s="26">
        <v>330065</v>
      </c>
    </row>
    <row r="51" spans="1:6" ht="51">
      <c r="A51" s="23" t="s">
        <v>68</v>
      </c>
      <c r="B51" s="26">
        <v>100586509</v>
      </c>
      <c r="C51" s="26">
        <f t="shared" si="2"/>
        <v>0</v>
      </c>
      <c r="D51" s="26">
        <v>100586509</v>
      </c>
      <c r="E51" s="4"/>
      <c r="F51" s="4"/>
    </row>
    <row r="52" spans="1:6" ht="25.5">
      <c r="A52" s="22" t="s">
        <v>6</v>
      </c>
      <c r="B52" s="26">
        <v>858869</v>
      </c>
      <c r="C52" s="26">
        <f t="shared" si="2"/>
        <v>0</v>
      </c>
      <c r="D52" s="26">
        <v>858869</v>
      </c>
      <c r="E52" s="4"/>
      <c r="F52" s="4"/>
    </row>
    <row r="53" spans="1:6" ht="63.75">
      <c r="A53" s="22" t="s">
        <v>11</v>
      </c>
      <c r="B53" s="26">
        <v>100426962</v>
      </c>
      <c r="C53" s="26">
        <f t="shared" si="2"/>
        <v>0</v>
      </c>
      <c r="D53" s="26">
        <v>100426962</v>
      </c>
      <c r="E53" s="4"/>
      <c r="F53" s="4"/>
    </row>
    <row r="54" spans="1:6" ht="102">
      <c r="A54" s="22" t="s">
        <v>10</v>
      </c>
      <c r="B54" s="26">
        <v>263999815.69999999</v>
      </c>
      <c r="C54" s="26">
        <f>D54-B54</f>
        <v>-2053750.599999994</v>
      </c>
      <c r="D54" s="26">
        <v>261946065.09999999</v>
      </c>
      <c r="E54" s="3"/>
      <c r="F54" s="3"/>
    </row>
    <row r="55" spans="1:6" ht="25.5">
      <c r="A55" s="22" t="s">
        <v>13</v>
      </c>
      <c r="B55" s="26">
        <v>7590485</v>
      </c>
      <c r="C55" s="26">
        <f t="shared" ref="C55:C58" si="3">D55-B55</f>
        <v>0</v>
      </c>
      <c r="D55" s="26">
        <v>7590485</v>
      </c>
      <c r="E55" s="3"/>
      <c r="F55" s="3"/>
    </row>
    <row r="56" spans="1:6" ht="38.25">
      <c r="A56" s="22" t="s">
        <v>69</v>
      </c>
      <c r="B56" s="26">
        <v>731592</v>
      </c>
      <c r="C56" s="26">
        <f t="shared" si="3"/>
        <v>0</v>
      </c>
      <c r="D56" s="26">
        <v>731592</v>
      </c>
      <c r="E56" s="3"/>
      <c r="F56" s="3"/>
    </row>
    <row r="57" spans="1:6" ht="25.5">
      <c r="A57" s="23" t="s">
        <v>70</v>
      </c>
      <c r="B57" s="26">
        <v>11308487</v>
      </c>
      <c r="C57" s="26">
        <f t="shared" si="3"/>
        <v>0</v>
      </c>
      <c r="D57" s="26">
        <v>11308487</v>
      </c>
    </row>
    <row r="58" spans="1:6" s="2" customFormat="1" ht="25.5">
      <c r="A58" s="22" t="s">
        <v>28</v>
      </c>
      <c r="B58" s="26">
        <v>1551308</v>
      </c>
      <c r="C58" s="26">
        <f t="shared" si="3"/>
        <v>0</v>
      </c>
      <c r="D58" s="26">
        <v>1551308</v>
      </c>
    </row>
    <row r="59" spans="1:6" ht="25.5">
      <c r="A59" s="18" t="s">
        <v>5</v>
      </c>
      <c r="B59" s="26">
        <f>SUM(B61:B66)</f>
        <v>90699593</v>
      </c>
      <c r="C59" s="26">
        <f>SUM(C61:C66)</f>
        <v>881600</v>
      </c>
      <c r="D59" s="26">
        <f>SUM(D61:D66)</f>
        <v>91581193</v>
      </c>
    </row>
    <row r="60" spans="1:6">
      <c r="A60" s="18" t="s">
        <v>4</v>
      </c>
      <c r="B60" s="26"/>
      <c r="C60" s="26"/>
      <c r="D60" s="26"/>
    </row>
    <row r="61" spans="1:6" ht="38.25">
      <c r="A61" s="22" t="s">
        <v>31</v>
      </c>
      <c r="B61" s="26">
        <v>790020</v>
      </c>
      <c r="C61" s="26">
        <f>D61-B61</f>
        <v>881600</v>
      </c>
      <c r="D61" s="26">
        <v>1671620</v>
      </c>
    </row>
    <row r="62" spans="1:6" s="2" customFormat="1" ht="25.5">
      <c r="A62" s="23" t="s">
        <v>12</v>
      </c>
      <c r="B62" s="26">
        <v>12869240</v>
      </c>
      <c r="C62" s="26">
        <f t="shared" ref="C62:C68" si="4">D62-B62</f>
        <v>0</v>
      </c>
      <c r="D62" s="26">
        <v>12869240</v>
      </c>
    </row>
    <row r="63" spans="1:6" ht="178.5">
      <c r="A63" s="22" t="s">
        <v>17</v>
      </c>
      <c r="B63" s="26">
        <v>25914037</v>
      </c>
      <c r="C63" s="26">
        <f t="shared" si="4"/>
        <v>0</v>
      </c>
      <c r="D63" s="26">
        <v>25914037</v>
      </c>
    </row>
    <row r="64" spans="1:6" s="8" customFormat="1" ht="38.25">
      <c r="A64" s="22" t="s">
        <v>7</v>
      </c>
      <c r="B64" s="26">
        <v>51029789</v>
      </c>
      <c r="C64" s="26">
        <f t="shared" si="4"/>
        <v>0</v>
      </c>
      <c r="D64" s="26">
        <v>51029789</v>
      </c>
    </row>
    <row r="65" spans="1:4" s="2" customFormat="1" ht="38.25">
      <c r="A65" s="22" t="s">
        <v>9</v>
      </c>
      <c r="B65" s="26">
        <v>59562</v>
      </c>
      <c r="C65" s="26">
        <f t="shared" si="4"/>
        <v>0</v>
      </c>
      <c r="D65" s="26">
        <v>59562</v>
      </c>
    </row>
    <row r="66" spans="1:4" s="9" customFormat="1" ht="38.25">
      <c r="A66" s="22" t="s">
        <v>18</v>
      </c>
      <c r="B66" s="26">
        <v>36945</v>
      </c>
      <c r="C66" s="26">
        <f t="shared" si="4"/>
        <v>0</v>
      </c>
      <c r="D66" s="26">
        <v>36945</v>
      </c>
    </row>
    <row r="67" spans="1:4" s="9" customFormat="1" ht="25.5">
      <c r="A67" s="29" t="s">
        <v>41</v>
      </c>
      <c r="B67" s="25">
        <f>B68</f>
        <v>16483320</v>
      </c>
      <c r="C67" s="25">
        <f>C68</f>
        <v>0</v>
      </c>
      <c r="D67" s="25">
        <f>D68</f>
        <v>16483320</v>
      </c>
    </row>
    <row r="68" spans="1:4" s="9" customFormat="1" ht="38.25">
      <c r="A68" s="22" t="s">
        <v>40</v>
      </c>
      <c r="B68" s="26">
        <v>16483320</v>
      </c>
      <c r="C68" s="26">
        <f t="shared" si="4"/>
        <v>0</v>
      </c>
      <c r="D68" s="26">
        <v>16483320</v>
      </c>
    </row>
    <row r="69" spans="1:4" s="9" customFormat="1" ht="14.25">
      <c r="A69" s="16" t="s">
        <v>39</v>
      </c>
      <c r="B69" s="27">
        <f>B70</f>
        <v>20624000</v>
      </c>
      <c r="C69" s="27">
        <f t="shared" ref="C69:D69" si="5">C70</f>
        <v>0</v>
      </c>
      <c r="D69" s="27">
        <f t="shared" si="5"/>
        <v>20624000</v>
      </c>
    </row>
    <row r="70" spans="1:4" s="9" customFormat="1">
      <c r="A70" s="17" t="s">
        <v>38</v>
      </c>
      <c r="B70" s="25">
        <f>SUM(B71:B73)</f>
        <v>20624000</v>
      </c>
      <c r="C70" s="25">
        <f>SUM(C71:C73)</f>
        <v>0</v>
      </c>
      <c r="D70" s="25">
        <f>SUM(D71:D73)</f>
        <v>20624000</v>
      </c>
    </row>
    <row r="71" spans="1:4" s="8" customFormat="1" ht="51">
      <c r="A71" s="18" t="s">
        <v>32</v>
      </c>
      <c r="B71" s="26">
        <v>17141000</v>
      </c>
      <c r="C71" s="26">
        <f t="shared" ref="C71:C73" si="6">D71-B71</f>
        <v>0</v>
      </c>
      <c r="D71" s="28">
        <v>17141000</v>
      </c>
    </row>
    <row r="72" spans="1:4" ht="63.75">
      <c r="A72" s="23" t="s">
        <v>35</v>
      </c>
      <c r="B72" s="26">
        <v>3000000</v>
      </c>
      <c r="C72" s="26">
        <f t="shared" si="6"/>
        <v>0</v>
      </c>
      <c r="D72" s="28">
        <v>3000000</v>
      </c>
    </row>
    <row r="73" spans="1:4" ht="38.25">
      <c r="A73" s="10" t="s">
        <v>42</v>
      </c>
      <c r="B73" s="28">
        <v>483000</v>
      </c>
      <c r="C73" s="26">
        <f t="shared" si="6"/>
        <v>0</v>
      </c>
      <c r="D73" s="36">
        <v>483000</v>
      </c>
    </row>
  </sheetData>
  <mergeCells count="1">
    <mergeCell ref="A9:D9"/>
  </mergeCells>
  <phoneticPr fontId="0" type="noConversion"/>
  <pageMargins left="0.78740157480314965" right="0.78740157480314965" top="0.19685039370078741" bottom="0.59055118110236227" header="0.51181102362204722" footer="0.51181102362204722"/>
  <pageSetup paperSize="9" scale="70" orientation="portrait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Admin</cp:lastModifiedBy>
  <cp:lastPrinted>2022-03-25T07:22:12Z</cp:lastPrinted>
  <dcterms:created xsi:type="dcterms:W3CDTF">2008-04-14T12:53:17Z</dcterms:created>
  <dcterms:modified xsi:type="dcterms:W3CDTF">2022-03-25T07:24:35Z</dcterms:modified>
</cp:coreProperties>
</file>