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<sst xmlns="http://schemas.openxmlformats.org/spreadsheetml/2006/main" count="56" uniqueCount="55">
  <si>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Наименование</t>
  </si>
  <si>
    <t>Раздел, подраздел</t>
  </si>
  <si>
    <t>ОБЩЕГОСУДАРСТВЕННЫЕ ВОПРОСЫ</t>
  </si>
  <si>
    <t>0100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</si>
  <si>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</si>
  <si>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</si>
  <si>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</si>
  <si>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</si>
  <si>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</si>
  <si>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Транспорт</t>
  </si>
  <si>
    <t>0408</t>
  </si>
  <si>
    <t>ЖИЛИЩНО-КОММУНАЛЬНОЕ ХОЗЯЙСТВО</t>
  </si>
  <si>
    <t>0500</t>
  </si>
  <si>
    <t>Коммунальное хозяйство</t>
  </si>
  <si>
    <t>0502</t>
  </si>
  <si>
    <t>СОЦИАЛЬНАЯ ПОЛИТИКА</t>
  </si>
  <si>
    <t>ИТОГО:</t>
  </si>
  <si>
    <t>Благоустройство</t>
  </si>
  <si>
    <t>0503</t>
  </si>
  <si>
    <t>в рублях</t>
  </si>
  <si>
    <t>0113</t>
  </si>
  <si>
    <t>Дорожное хозяйство (дорожные фонды)</t>
  </si>
  <si>
    <t>0409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</si>
  <si>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</si>
  <si>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</si>
  <si>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Пенсионное обеспечение</t>
  </si>
  <si>
    <t>к-т роста</t>
  </si>
  <si>
    <t>0501</t>
  </si>
  <si>
    <t>0103</t>
  </si>
  <si>
    <t>Жилищное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</si>
  <si>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</si>
  <si>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Ожидаемый процент исполнения</t>
  </si>
  <si>
    <t>0412</t>
  </si>
  <si>
    <t>Другие вопросы в области национальной экономики</t>
  </si>
  <si>
    <t>Лесное хозяйство</t>
  </si>
  <si>
    <t>0407</t>
  </si>
  <si>
    <t xml:space="preserve">99% от доходов </t>
  </si>
  <si>
    <t>источники +</t>
  </si>
  <si>
    <t>источники -</t>
  </si>
  <si>
    <t>возможные расходы</t>
  </si>
  <si>
    <t>% исполнения по расходам</t>
  </si>
  <si>
    <t>план доходы утвержденный</t>
  </si>
  <si>
    <t>план расходы утвержденный</t>
  </si>
  <si>
    <t>0310</t>
  </si>
  <si>
    <t>Бюджетные ассигнования в соответствии с уточненной бюджетной росписью расходов</t>
  </si>
  <si>
    <t>остаток на 01.01.20</t>
  </si>
  <si>
    <t xml:space="preserve">нужно сделать сумму доходов ожидаемую на 2020 НЕ МЕНЕЕ </t>
  </si>
  <si>
    <t>план росписи на 01.11.20</t>
  </si>
  <si>
    <t>Ожидаемое исполнение по расходам бюджета городского поселения "Город Киров" за 2022 год</t>
  </si>
  <si>
    <t>Бюджетные ассигнования в соответствии с решением Городской Думы от 29.09.2022 №110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</si>
  <si>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</si>
  <si>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на 01.11.2022 г.</t>
  </si>
  <si>
    <t>Исполнено на 01.11.2021 г.</t>
  </si>
  <si>
    <t>Исполнено за 2021 год</t>
  </si>
  <si>
    <t>Итого ожидаемое исполнение за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</si>
</sst>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00"/>
    <numFmt numFmtId="175" formatCode="#,##0.0"/>
    <numFmt numFmtId="176" formatCode="#,##0.000"/>
    <numFmt numFmtId="177" formatCode="0.0%"/>
    <numFmt numFmtId="178" formatCode="0.000%"/>
    <numFmt numFmtId="179" formatCode="0.0"/>
    <numFmt numFmtId="180" formatCode="#,##0.0000"/>
    <numFmt numFmtId="181" formatCode="#,##0.00000"/>
    <numFmt numFmtId="182" formatCode="#,##0.000000"/>
    <numFmt numFmtId="183" formatCode="#,##0.0000000"/>
    <numFmt numFmtId="184" formatCode="0.00000"/>
    <numFmt numFmtId="185" formatCode="0.0000000"/>
    <numFmt numFmtId="186" formatCode="0.000000"/>
    <numFmt numFmtId="187" formatCode="0.0000"/>
    <numFmt numFmtId="188" formatCode="#,##0.00_р_.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CG Times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CG Times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" fontId="6" fillId="0" borderId="11" xfId="55" applyNumberFormat="1" applyFont="1" applyFill="1" applyBorder="1" applyAlignment="1">
      <alignment horizontal="center" vertical="center" wrapText="1"/>
    </xf>
    <xf numFmtId="4" fontId="5" fillId="0" borderId="12" xfId="55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7" fillId="0" borderId="12" xfId="0" applyFont="1" applyBorder="1" applyAlignment="1" quotePrefix="1">
      <alignment horizontal="center" vertical="center" wrapText="1"/>
    </xf>
    <xf numFmtId="0" fontId="8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wrapText="1"/>
    </xf>
    <xf numFmtId="0" fontId="6" fillId="0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Fill="1" applyBorder="1" applyAlignment="1">
      <alignment wrapText="1"/>
    </xf>
    <xf numFmtId="0" fontId="6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wrapText="1"/>
    </xf>
    <xf numFmtId="0" fontId="6" fillId="0" borderId="0" xfId="0" applyFont="1" applyAlignment="1">
      <alignment/>
    </xf>
    <xf numFmtId="4" fontId="5" fillId="0" borderId="12" xfId="0" applyNumberFormat="1" applyFont="1" applyBorder="1" applyAlignment="1">
      <alignment horizontal="center" vertical="center"/>
    </xf>
    <xf numFmtId="9" fontId="6" fillId="0" borderId="18" xfId="55" applyNumberFormat="1" applyFont="1" applyFill="1" applyBorder="1" applyAlignment="1">
      <alignment horizontal="center" vertical="center" wrapText="1"/>
    </xf>
    <xf numFmtId="9" fontId="5" fillId="0" borderId="19" xfId="5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5" fillId="0" borderId="1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9" fontId="6" fillId="0" borderId="20" xfId="5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88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1.875" style="29" customWidth="1"/>
    <col min="2" max="2" width="7.00390625" style="29" customWidth="1"/>
    <col min="3" max="4" width="13.00390625" style="18" customWidth="1"/>
    <col min="5" max="5" width="13.625" style="18" customWidth="1"/>
    <col min="6" max="6" width="13.875" style="18" customWidth="1"/>
    <col min="7" max="7" width="13.375" style="18" customWidth="1"/>
    <col min="8" max="8" width="7.25390625" style="18" customWidth="1"/>
    <col min="9" max="9" width="13.875" style="18" customWidth="1"/>
    <col min="10" max="10" width="10.625" style="57" customWidth="1"/>
    <col min="11" max="11" width="24.125" style="8" customWidth="1"/>
  </cols>
  <sheetData>
    <row r="1" spans="1:10" s="1" customFormat="1" ht="35.25" customHeight="1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2" customFormat="1" ht="14.25" customHeight="1" thickBot="1">
      <c r="A2" s="54" t="s">
        <v>19</v>
      </c>
      <c r="B2" s="54"/>
      <c r="C2" s="54"/>
      <c r="D2" s="54"/>
      <c r="E2" s="54"/>
      <c r="F2" s="54"/>
      <c r="G2" s="54"/>
      <c r="H2" s="54"/>
      <c r="I2" s="54"/>
      <c r="J2" s="54"/>
    </row>
    <row r="3" spans="1:11" s="3" customFormat="1" ht="111" customHeight="1" thickBot="1">
      <c r="A3" s="31" t="s">
        <v>0</v>
      </c>
      <c r="B3" s="21" t="s">
        <v>1</v>
      </c>
      <c r="C3" s="10" t="s">
        <v>49</v>
      </c>
      <c r="D3" s="10" t="s">
        <v>44</v>
      </c>
      <c r="E3" s="21" t="s">
        <v>51</v>
      </c>
      <c r="F3" s="21" t="s">
        <v>52</v>
      </c>
      <c r="G3" s="21" t="s">
        <v>53</v>
      </c>
      <c r="H3" s="21" t="s">
        <v>26</v>
      </c>
      <c r="I3" s="21" t="s">
        <v>54</v>
      </c>
      <c r="J3" s="52" t="s">
        <v>31</v>
      </c>
      <c r="K3" s="7"/>
    </row>
    <row r="4" spans="1:11" s="6" customFormat="1" ht="14.25">
      <c r="A4" s="32" t="s">
        <v>2</v>
      </c>
      <c r="B4" s="22" t="s">
        <v>3</v>
      </c>
      <c r="C4" s="11">
        <f>SUM(C5:C6)</f>
        <v>1939000</v>
      </c>
      <c r="D4" s="11">
        <f>SUM(D5:D6)</f>
        <v>2050000</v>
      </c>
      <c r="E4" s="11">
        <f>SUM(E5:E6)</f>
        <v>1251180.5</v>
      </c>
      <c r="F4" s="11">
        <f>SUM(F5:F6)</f>
        <v>1172871.81</v>
      </c>
      <c r="G4" s="11">
        <f>SUM(G5:G6)</f>
        <v>1497142.31</v>
      </c>
      <c r="H4" s="51"/>
      <c r="I4" s="11">
        <f>SUM(I5:I6)</f>
        <v>2044000</v>
      </c>
      <c r="J4" s="48">
        <f aca="true" t="shared" si="0" ref="J4:J21">I4/D4</f>
        <v>0.9970731707317073</v>
      </c>
      <c r="K4" s="8"/>
    </row>
    <row r="5" spans="1:11" s="29" customFormat="1" ht="53.25" customHeight="1">
      <c r="A5" s="33" t="s">
        <v>30</v>
      </c>
      <c r="B5" s="23" t="s">
        <v>28</v>
      </c>
      <c r="C5" s="12">
        <v>280000</v>
      </c>
      <c r="D5" s="12">
        <v>280000</v>
      </c>
      <c r="E5" s="12">
        <v>157896</v>
      </c>
      <c r="F5" s="12">
        <v>179858</v>
      </c>
      <c r="G5" s="12">
        <v>229855</v>
      </c>
      <c r="H5" s="47">
        <f>E5/F5</f>
        <v>0.8778925596859745</v>
      </c>
      <c r="I5" s="12">
        <v>280000</v>
      </c>
      <c r="J5" s="49">
        <f t="shared" si="0"/>
        <v>1</v>
      </c>
      <c r="K5" s="50"/>
    </row>
    <row r="6" spans="1:11" s="4" customFormat="1" ht="12.75">
      <c r="A6" s="34" t="s">
        <v>4</v>
      </c>
      <c r="B6" s="24" t="s">
        <v>20</v>
      </c>
      <c r="C6" s="13">
        <v>1659000</v>
      </c>
      <c r="D6" s="13">
        <v>1770000</v>
      </c>
      <c r="E6" s="13">
        <v>1093284.5</v>
      </c>
      <c r="F6" s="13">
        <v>993013.81</v>
      </c>
      <c r="G6" s="13">
        <v>1267287.31</v>
      </c>
      <c r="H6" s="47">
        <f>E6/F6</f>
        <v>1.1009761284185966</v>
      </c>
      <c r="I6" s="13">
        <v>1764000</v>
      </c>
      <c r="J6" s="49">
        <f t="shared" si="0"/>
        <v>0.9966101694915255</v>
      </c>
      <c r="K6" s="8"/>
    </row>
    <row r="7" spans="1:11" s="29" customFormat="1" ht="25.5">
      <c r="A7" s="35" t="s">
        <v>5</v>
      </c>
      <c r="B7" s="25" t="s">
        <v>6</v>
      </c>
      <c r="C7" s="14">
        <f>SUM(C8:C8)</f>
        <v>1100000</v>
      </c>
      <c r="D7" s="14">
        <f>SUM(D8:D8)</f>
        <v>1105000</v>
      </c>
      <c r="E7" s="14">
        <f>SUM(E8:E8)</f>
        <v>947905.21</v>
      </c>
      <c r="F7" s="14">
        <f>SUM(F8:F8)</f>
        <v>443972.2</v>
      </c>
      <c r="G7" s="14">
        <f>SUM(G8:G8)</f>
        <v>606247.2</v>
      </c>
      <c r="H7" s="47"/>
      <c r="I7" s="14">
        <f>SUM(I8:I8)</f>
        <v>1097763.35</v>
      </c>
      <c r="J7" s="48">
        <f t="shared" si="0"/>
        <v>0.9934509954751132</v>
      </c>
      <c r="K7" s="50"/>
    </row>
    <row r="8" spans="1:11" s="29" customFormat="1" ht="36">
      <c r="A8" s="36" t="s">
        <v>50</v>
      </c>
      <c r="B8" s="26" t="s">
        <v>43</v>
      </c>
      <c r="C8" s="13">
        <v>1100000</v>
      </c>
      <c r="D8" s="13">
        <v>1105000</v>
      </c>
      <c r="E8" s="13">
        <v>947905.21</v>
      </c>
      <c r="F8" s="13">
        <v>443972.2</v>
      </c>
      <c r="G8" s="13">
        <v>606247.2</v>
      </c>
      <c r="H8" s="47">
        <f>E8/F8</f>
        <v>2.135055325536148</v>
      </c>
      <c r="I8" s="13">
        <v>1097763.35</v>
      </c>
      <c r="J8" s="49">
        <f t="shared" si="0"/>
        <v>0.9934509954751132</v>
      </c>
      <c r="K8" s="50"/>
    </row>
    <row r="9" spans="1:10" ht="14.25">
      <c r="A9" s="37" t="s">
        <v>7</v>
      </c>
      <c r="B9" s="25" t="s">
        <v>8</v>
      </c>
      <c r="C9" s="14">
        <f>SUM(C10:C13)</f>
        <v>71674993.41000001</v>
      </c>
      <c r="D9" s="14">
        <f>SUM(D10:D13)</f>
        <v>69627882.97</v>
      </c>
      <c r="E9" s="14">
        <f>SUM(E10:E13)</f>
        <v>27282214.49</v>
      </c>
      <c r="F9" s="14">
        <f>SUM(F10:F13)</f>
        <v>74331961.95</v>
      </c>
      <c r="G9" s="14">
        <f>SUM(G10:G13)</f>
        <v>155969942.51</v>
      </c>
      <c r="H9" s="47"/>
      <c r="I9" s="14">
        <f>SUM(I10:I13)</f>
        <v>69289486.37</v>
      </c>
      <c r="J9" s="48">
        <f t="shared" si="0"/>
        <v>0.9951399269148281</v>
      </c>
    </row>
    <row r="10" spans="1:11" s="4" customFormat="1" ht="12.75">
      <c r="A10" s="34" t="s">
        <v>34</v>
      </c>
      <c r="B10" s="24" t="s">
        <v>35</v>
      </c>
      <c r="C10" s="15">
        <v>31000</v>
      </c>
      <c r="D10" s="15">
        <v>31000</v>
      </c>
      <c r="E10" s="13">
        <v>30708</v>
      </c>
      <c r="F10" s="13"/>
      <c r="G10" s="13"/>
      <c r="H10" s="47" t="e">
        <f>E10/F10</f>
        <v>#DIV/0!</v>
      </c>
      <c r="I10" s="13">
        <v>30708</v>
      </c>
      <c r="J10" s="49">
        <f t="shared" si="0"/>
        <v>0.9905806451612903</v>
      </c>
      <c r="K10" s="8"/>
    </row>
    <row r="11" spans="1:11" s="4" customFormat="1" ht="12.75">
      <c r="A11" s="34" t="s">
        <v>9</v>
      </c>
      <c r="B11" s="24" t="s">
        <v>10</v>
      </c>
      <c r="C11" s="13">
        <v>1157000</v>
      </c>
      <c r="D11" s="13">
        <v>1157000</v>
      </c>
      <c r="E11" s="13">
        <v>842502</v>
      </c>
      <c r="F11" s="13">
        <v>446232</v>
      </c>
      <c r="G11" s="13">
        <v>595532</v>
      </c>
      <c r="H11" s="47">
        <f>E11/F11</f>
        <v>1.8880358199322325</v>
      </c>
      <c r="I11" s="13">
        <v>1145487</v>
      </c>
      <c r="J11" s="49">
        <f t="shared" si="0"/>
        <v>0.9900492653414001</v>
      </c>
      <c r="K11" s="8"/>
    </row>
    <row r="12" spans="1:10" ht="12.75" customHeight="1">
      <c r="A12" s="34" t="s">
        <v>21</v>
      </c>
      <c r="B12" s="24" t="s">
        <v>22</v>
      </c>
      <c r="C12" s="13">
        <v>68696313.04</v>
      </c>
      <c r="D12" s="13">
        <v>66967202.6</v>
      </c>
      <c r="E12" s="13">
        <v>25737857.27</v>
      </c>
      <c r="F12" s="13">
        <v>73441450.8</v>
      </c>
      <c r="G12" s="13">
        <v>154886928.03</v>
      </c>
      <c r="H12" s="47">
        <f>E12/F12</f>
        <v>0.35045409628536367</v>
      </c>
      <c r="I12" s="13">
        <v>66847000</v>
      </c>
      <c r="J12" s="49">
        <f t="shared" si="0"/>
        <v>0.9982050526924653</v>
      </c>
    </row>
    <row r="13" spans="1:11" s="4" customFormat="1" ht="12.75" customHeight="1">
      <c r="A13" s="34" t="s">
        <v>33</v>
      </c>
      <c r="B13" s="23" t="s">
        <v>32</v>
      </c>
      <c r="C13" s="13">
        <v>1790680.37</v>
      </c>
      <c r="D13" s="13">
        <v>1472680.37</v>
      </c>
      <c r="E13" s="13">
        <v>671147.22</v>
      </c>
      <c r="F13" s="13">
        <v>444279.15</v>
      </c>
      <c r="G13" s="13">
        <v>487482.48</v>
      </c>
      <c r="H13" s="47">
        <f>E13/F13</f>
        <v>1.5106430720415305</v>
      </c>
      <c r="I13" s="13">
        <v>1266291.37</v>
      </c>
      <c r="J13" s="49">
        <f t="shared" si="0"/>
        <v>0.8598548577109099</v>
      </c>
      <c r="K13" s="8"/>
    </row>
    <row r="14" spans="1:10" ht="14.25">
      <c r="A14" s="38" t="s">
        <v>11</v>
      </c>
      <c r="B14" s="25" t="s">
        <v>12</v>
      </c>
      <c r="C14" s="14">
        <f>SUM(C15:C17)</f>
        <v>221914019.12</v>
      </c>
      <c r="D14" s="14">
        <f>SUM(D15:D17)</f>
        <v>260483606.53</v>
      </c>
      <c r="E14" s="14">
        <f>SUM(E15:E17)</f>
        <v>240849255.51999998</v>
      </c>
      <c r="F14" s="14">
        <f>SUM(F15:F17)</f>
        <v>88397747.69</v>
      </c>
      <c r="G14" s="14">
        <f>SUM(G15:G17)</f>
        <v>236179378.07999998</v>
      </c>
      <c r="H14" s="47"/>
      <c r="I14" s="14">
        <f>SUM(I15:I17)</f>
        <v>258440653.34</v>
      </c>
      <c r="J14" s="48">
        <f t="shared" si="0"/>
        <v>0.992157075766821</v>
      </c>
    </row>
    <row r="15" spans="1:11" s="4" customFormat="1" ht="12.75">
      <c r="A15" s="39" t="s">
        <v>29</v>
      </c>
      <c r="B15" s="23" t="s">
        <v>27</v>
      </c>
      <c r="C15" s="13">
        <v>17240763.49</v>
      </c>
      <c r="D15" s="13">
        <v>16737763.49</v>
      </c>
      <c r="E15" s="13">
        <v>14075954.13</v>
      </c>
      <c r="F15" s="13">
        <v>7747696.57</v>
      </c>
      <c r="G15" s="13">
        <v>114470128.71</v>
      </c>
      <c r="H15" s="47">
        <f>E15/F15</f>
        <v>1.8167921269017897</v>
      </c>
      <c r="I15" s="13">
        <v>15135175</v>
      </c>
      <c r="J15" s="49">
        <f t="shared" si="0"/>
        <v>0.9042531285044463</v>
      </c>
      <c r="K15" s="8"/>
    </row>
    <row r="16" spans="1:10" ht="12.75">
      <c r="A16" s="34" t="s">
        <v>13</v>
      </c>
      <c r="B16" s="24" t="s">
        <v>14</v>
      </c>
      <c r="C16" s="13">
        <v>29534995.82</v>
      </c>
      <c r="D16" s="13">
        <v>52502091.67</v>
      </c>
      <c r="E16" s="13">
        <v>50884515.97</v>
      </c>
      <c r="F16" s="13">
        <v>23957311.29</v>
      </c>
      <c r="G16" s="13">
        <v>35953117.13</v>
      </c>
      <c r="H16" s="47">
        <f>E16/F16</f>
        <v>2.1239660558753797</v>
      </c>
      <c r="I16" s="13">
        <v>52450000</v>
      </c>
      <c r="J16" s="49">
        <f t="shared" si="0"/>
        <v>0.9990078172441695</v>
      </c>
    </row>
    <row r="17" spans="1:10" ht="12.75">
      <c r="A17" s="40" t="s">
        <v>17</v>
      </c>
      <c r="B17" s="24" t="s">
        <v>18</v>
      </c>
      <c r="C17" s="13">
        <v>175138259.81</v>
      </c>
      <c r="D17" s="13">
        <v>191243751.37</v>
      </c>
      <c r="E17" s="13">
        <v>175888785.42</v>
      </c>
      <c r="F17" s="13">
        <v>56692739.83</v>
      </c>
      <c r="G17" s="13">
        <v>85756132.24</v>
      </c>
      <c r="H17" s="47">
        <f>E17/F17</f>
        <v>3.1024922405836035</v>
      </c>
      <c r="I17" s="13">
        <v>190855478.34</v>
      </c>
      <c r="J17" s="49">
        <f t="shared" si="0"/>
        <v>0.9979697478886576</v>
      </c>
    </row>
    <row r="18" spans="1:11" s="29" customFormat="1" ht="14.25">
      <c r="A18" s="37" t="s">
        <v>15</v>
      </c>
      <c r="B18" s="25">
        <v>1000</v>
      </c>
      <c r="C18" s="14">
        <f>SUM(C19:C19)</f>
        <v>231000</v>
      </c>
      <c r="D18" s="14">
        <f>SUM(D19:D19)</f>
        <v>231000</v>
      </c>
      <c r="E18" s="14">
        <f>SUM(E19:E19)</f>
        <v>172710</v>
      </c>
      <c r="F18" s="14">
        <f>SUM(F19:F19)</f>
        <v>202505</v>
      </c>
      <c r="G18" s="14">
        <f>SUM(G19:G19)</f>
        <v>260075</v>
      </c>
      <c r="H18" s="47"/>
      <c r="I18" s="14">
        <f>SUM(I19:I19)</f>
        <v>230280</v>
      </c>
      <c r="J18" s="48">
        <f t="shared" si="0"/>
        <v>0.9968831168831169</v>
      </c>
      <c r="K18" s="50"/>
    </row>
    <row r="19" spans="1:11" s="29" customFormat="1" ht="12.75">
      <c r="A19" s="41" t="s">
        <v>25</v>
      </c>
      <c r="B19" s="24">
        <v>1001</v>
      </c>
      <c r="C19" s="13">
        <v>231000</v>
      </c>
      <c r="D19" s="13">
        <v>231000</v>
      </c>
      <c r="E19" s="13">
        <v>172710</v>
      </c>
      <c r="F19" s="13">
        <v>202505</v>
      </c>
      <c r="G19" s="13">
        <v>260075</v>
      </c>
      <c r="H19" s="47">
        <f>E19/F19</f>
        <v>0.8528678304239401</v>
      </c>
      <c r="I19" s="13">
        <v>230280</v>
      </c>
      <c r="J19" s="49">
        <f t="shared" si="0"/>
        <v>0.9968831168831169</v>
      </c>
      <c r="K19" s="50"/>
    </row>
    <row r="20" spans="1:11" s="4" customFormat="1" ht="25.5">
      <c r="A20" s="42" t="s">
        <v>23</v>
      </c>
      <c r="B20" s="25">
        <v>1300</v>
      </c>
      <c r="C20" s="14">
        <f>C21</f>
        <v>1210477.84</v>
      </c>
      <c r="D20" s="14">
        <f>D21</f>
        <v>1211620.93</v>
      </c>
      <c r="E20" s="14">
        <f>E21</f>
        <v>1007697.64</v>
      </c>
      <c r="F20" s="14">
        <f>F21</f>
        <v>216598.29</v>
      </c>
      <c r="G20" s="14">
        <f>G21</f>
        <v>264672.98</v>
      </c>
      <c r="H20" s="47"/>
      <c r="I20" s="14">
        <f>I21</f>
        <v>1209900.1</v>
      </c>
      <c r="J20" s="48">
        <f t="shared" si="0"/>
        <v>0.9985797290576683</v>
      </c>
      <c r="K20" s="8"/>
    </row>
    <row r="21" spans="1:11" s="4" customFormat="1" ht="26.25" thickBot="1">
      <c r="A21" s="43" t="s">
        <v>24</v>
      </c>
      <c r="B21" s="27">
        <v>1301</v>
      </c>
      <c r="C21" s="16">
        <v>1210477.84</v>
      </c>
      <c r="D21" s="16">
        <v>1211620.93</v>
      </c>
      <c r="E21" s="16">
        <v>1007697.64</v>
      </c>
      <c r="F21" s="16">
        <v>216598.29</v>
      </c>
      <c r="G21" s="16">
        <v>264672.98</v>
      </c>
      <c r="H21" s="47">
        <f>E21/F21</f>
        <v>4.652380404295897</v>
      </c>
      <c r="I21" s="16">
        <v>1209900.1</v>
      </c>
      <c r="J21" s="49">
        <f t="shared" si="0"/>
        <v>0.9985797290576683</v>
      </c>
      <c r="K21" s="8"/>
    </row>
    <row r="22" spans="1:10" ht="16.5" thickBot="1">
      <c r="A22" s="44" t="s">
        <v>16</v>
      </c>
      <c r="B22" s="28"/>
      <c r="C22" s="17">
        <f>C20+C18+C14+C9+C4+C7</f>
        <v>298069490.37</v>
      </c>
      <c r="D22" s="17">
        <f>D20+D18+D14+D9+D4+D7</f>
        <v>334709110.43</v>
      </c>
      <c r="E22" s="17">
        <f>E20+E18+E14+E9+E4+E7</f>
        <v>271510963.35999995</v>
      </c>
      <c r="F22" s="17">
        <f>F20+F18+F14+F9+F4+F7</f>
        <v>164765656.94</v>
      </c>
      <c r="G22" s="17">
        <f>G20+G18+G14+G9+G4+G7</f>
        <v>394777458.0799999</v>
      </c>
      <c r="H22" s="55"/>
      <c r="I22" s="17">
        <f>I20+I18+I14+I9+I4+I7</f>
        <v>332312083.16</v>
      </c>
      <c r="J22" s="56">
        <f>I22/D22</f>
        <v>0.992838476171382</v>
      </c>
    </row>
    <row r="23" ht="12.75">
      <c r="I23" s="19"/>
    </row>
    <row r="24" spans="1:11" s="4" customFormat="1" ht="12.75">
      <c r="A24" s="29"/>
      <c r="B24" s="29"/>
      <c r="C24" s="19"/>
      <c r="D24" s="19"/>
      <c r="E24" s="19"/>
      <c r="F24" s="19"/>
      <c r="G24" s="18"/>
      <c r="H24" s="18"/>
      <c r="I24" s="19"/>
      <c r="J24" s="57"/>
      <c r="K24" s="8"/>
    </row>
    <row r="25" spans="1:11" s="4" customFormat="1" ht="12.75">
      <c r="A25" s="29"/>
      <c r="B25" s="29"/>
      <c r="C25" s="18"/>
      <c r="D25" s="18"/>
      <c r="E25" s="19"/>
      <c r="F25" s="19"/>
      <c r="G25" s="18"/>
      <c r="H25" s="18"/>
      <c r="I25" s="19"/>
      <c r="J25" s="57"/>
      <c r="K25" s="8"/>
    </row>
    <row r="26" spans="1:11" s="4" customFormat="1" ht="12.75" hidden="1">
      <c r="A26" s="29"/>
      <c r="B26" s="29"/>
      <c r="C26" s="18"/>
      <c r="D26" s="18"/>
      <c r="E26" s="19"/>
      <c r="F26" s="18"/>
      <c r="G26" s="18"/>
      <c r="H26" s="18"/>
      <c r="I26" s="19"/>
      <c r="J26" s="57"/>
      <c r="K26" s="8"/>
    </row>
    <row r="27" spans="1:11" s="4" customFormat="1" ht="12.75" hidden="1">
      <c r="A27" s="29" t="s">
        <v>45</v>
      </c>
      <c r="B27" s="29"/>
      <c r="C27" s="19">
        <v>20249597.13</v>
      </c>
      <c r="D27" s="19"/>
      <c r="E27" s="19"/>
      <c r="F27" s="19"/>
      <c r="G27" s="18"/>
      <c r="H27" s="18"/>
      <c r="I27" s="19"/>
      <c r="J27" s="57"/>
      <c r="K27" s="8"/>
    </row>
    <row r="28" spans="1:11" s="4" customFormat="1" ht="12.75" hidden="1">
      <c r="A28" s="29" t="s">
        <v>41</v>
      </c>
      <c r="B28" s="29"/>
      <c r="C28" s="19">
        <v>226460736.69</v>
      </c>
      <c r="D28" s="19"/>
      <c r="E28" s="19">
        <v>303140854.88</v>
      </c>
      <c r="F28" s="19" t="s">
        <v>47</v>
      </c>
      <c r="G28" s="19"/>
      <c r="H28" s="18"/>
      <c r="I28" s="19"/>
      <c r="J28" s="57"/>
      <c r="K28" s="8"/>
    </row>
    <row r="29" spans="1:9" ht="12.75" hidden="1">
      <c r="A29" s="29" t="s">
        <v>36</v>
      </c>
      <c r="C29" s="19">
        <f>C28*0.99</f>
        <v>224196129.3231</v>
      </c>
      <c r="D29" s="19"/>
      <c r="E29" s="19"/>
      <c r="I29" s="19"/>
    </row>
    <row r="30" spans="1:11" s="5" customFormat="1" ht="25.5" hidden="1">
      <c r="A30" s="45" t="s">
        <v>46</v>
      </c>
      <c r="B30" s="30"/>
      <c r="C30" s="20">
        <f>E28*0.99</f>
        <v>300109446.3312</v>
      </c>
      <c r="D30" s="20"/>
      <c r="E30" s="20"/>
      <c r="F30" s="46"/>
      <c r="G30" s="46"/>
      <c r="H30" s="46"/>
      <c r="I30" s="20"/>
      <c r="J30" s="58"/>
      <c r="K30" s="9"/>
    </row>
    <row r="31" spans="1:9" ht="12.75" hidden="1">
      <c r="A31" s="29" t="s">
        <v>37</v>
      </c>
      <c r="C31" s="19">
        <v>0</v>
      </c>
      <c r="D31" s="19"/>
      <c r="E31" s="19"/>
      <c r="I31" s="19"/>
    </row>
    <row r="32" spans="1:9" ht="12.75" hidden="1">
      <c r="A32" s="29" t="s">
        <v>38</v>
      </c>
      <c r="C32" s="19">
        <v>0</v>
      </c>
      <c r="D32" s="19"/>
      <c r="E32" s="19"/>
      <c r="I32" s="19"/>
    </row>
    <row r="33" spans="1:9" ht="12.75" hidden="1">
      <c r="A33" s="29" t="s">
        <v>39</v>
      </c>
      <c r="C33" s="19">
        <f>C27+C30+C31-C32</f>
        <v>320359043.4612</v>
      </c>
      <c r="D33" s="19"/>
      <c r="E33" s="19"/>
      <c r="I33" s="19"/>
    </row>
    <row r="34" spans="3:5" ht="12.75" hidden="1">
      <c r="C34" s="19"/>
      <c r="D34" s="19"/>
      <c r="E34" s="19"/>
    </row>
    <row r="35" spans="3:5" ht="12.75" hidden="1">
      <c r="C35" s="19"/>
      <c r="D35" s="19"/>
      <c r="E35" s="19"/>
    </row>
    <row r="36" spans="3:5" ht="12.75" hidden="1">
      <c r="C36" s="19"/>
      <c r="D36" s="19"/>
      <c r="E36" s="19"/>
    </row>
    <row r="37" spans="3:5" ht="12.75" hidden="1">
      <c r="C37" s="19"/>
      <c r="D37" s="19"/>
      <c r="E37" s="19"/>
    </row>
    <row r="38" spans="1:6" ht="12.75" hidden="1">
      <c r="A38" s="29" t="s">
        <v>42</v>
      </c>
      <c r="C38" s="19">
        <v>228592736.69</v>
      </c>
      <c r="D38" s="19"/>
      <c r="E38" s="19">
        <v>325090452.01</v>
      </c>
      <c r="F38" s="19" t="s">
        <v>47</v>
      </c>
    </row>
    <row r="39" spans="1:5" ht="12.75" hidden="1">
      <c r="A39" s="29" t="s">
        <v>40</v>
      </c>
      <c r="C39" s="19">
        <f>C33/C38</f>
        <v>1.40144016865963</v>
      </c>
      <c r="D39" s="19"/>
      <c r="E39" s="19">
        <f>C33/E38</f>
        <v>0.985445870466062</v>
      </c>
    </row>
    <row r="40" spans="3:4" ht="12.75" hidden="1">
      <c r="C40" s="19"/>
      <c r="D40" s="19"/>
    </row>
    <row r="42" spans="3:4" ht="12.75">
      <c r="C42" s="19"/>
      <c r="D42" s="19"/>
    </row>
    <row r="44" ht="12.75">
      <c r="F44" s="19"/>
    </row>
    <row r="45" ht="12.75">
      <c r="F45" s="19"/>
    </row>
    <row r="46" spans="3:4" ht="12.75">
      <c r="C46" s="19"/>
      <c r="D46" s="19"/>
    </row>
    <row r="82" spans="8:9" ht="12.75">
      <c r="H82" s="59"/>
      <c r="I82" s="59"/>
    </row>
    <row r="83" spans="8:9" ht="12.75">
      <c r="H83" s="59"/>
      <c r="I83" s="59"/>
    </row>
    <row r="84" spans="8:9" ht="12.75">
      <c r="H84" s="59"/>
      <c r="I84" s="59"/>
    </row>
    <row r="85" spans="8:9" ht="12.75">
      <c r="H85" s="59"/>
      <c r="I85" s="59"/>
    </row>
    <row r="86" spans="8:9" ht="12.75">
      <c r="H86" s="59"/>
      <c r="I86" s="60"/>
    </row>
    <row r="87" spans="8:9" ht="12.75">
      <c r="H87" s="59"/>
      <c r="I87" s="59"/>
    </row>
    <row r="88" spans="8:9" ht="12.75">
      <c r="H88" s="59"/>
      <c r="I88" s="59"/>
    </row>
    <row r="89" spans="8:9" ht="12.75">
      <c r="H89" s="59"/>
      <c r="I89" s="59"/>
    </row>
    <row r="90" spans="8:9" ht="12.75">
      <c r="H90" s="59"/>
      <c r="I90" s="59"/>
    </row>
    <row r="91" spans="8:9" ht="12.75">
      <c r="H91" s="59"/>
      <c r="I91" s="59"/>
    </row>
  </sheetData>
  <sheetProtection/>
  <mergeCells count="2">
    <mergeCell ref="A1:J1"/>
    <mergeCell ref="A2:J2"/>
  </mergeCells>
  <printOptions/>
  <pageMargins left="0" right="0" top="0" bottom="0" header="0" footer="0"/>
  <pageSetup fitToHeight="15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Галина</cp:lastModifiedBy>
  <cp:lastPrinted>2020-11-03T07:11:35Z</cp:lastPrinted>
  <dcterms:created xsi:type="dcterms:W3CDTF">2008-04-08T05:54:55Z</dcterms:created>
  <dcterms:modified xsi:type="dcterms:W3CDTF">2022-11-02T05:23:12Z</dcterms:modified>
  <cp:category/>
  <cp:version/>
  <cp:contentType/>
  <cp:contentStatus/>
</cp:coreProperties>
</file>