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25" yWindow="-255" windowWidth="14775" windowHeight="138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1" i="1" l="1"/>
  <c r="H42" i="1"/>
  <c r="H43" i="1"/>
  <c r="H44" i="1"/>
  <c r="H45" i="1"/>
  <c r="H46" i="1"/>
  <c r="H47" i="1"/>
  <c r="H67" i="1"/>
  <c r="H71" i="1"/>
  <c r="H72" i="1"/>
  <c r="H83" i="1"/>
  <c r="H84" i="1"/>
  <c r="H85" i="1"/>
  <c r="H86" i="1"/>
  <c r="H87" i="1"/>
  <c r="H108" i="1"/>
  <c r="H110" i="1"/>
  <c r="H120" i="1"/>
  <c r="H125" i="1"/>
  <c r="H126" i="1"/>
  <c r="H127" i="1"/>
  <c r="H129" i="1"/>
  <c r="H22" i="1"/>
  <c r="Y68" i="1" l="1"/>
  <c r="W68" i="1"/>
  <c r="V41" i="1"/>
  <c r="V42" i="1"/>
  <c r="V43" i="1"/>
  <c r="V44" i="1"/>
  <c r="V45" i="1"/>
  <c r="V46" i="1"/>
  <c r="V47" i="1"/>
  <c r="V67" i="1"/>
  <c r="V68" i="1"/>
  <c r="V71" i="1"/>
  <c r="V72" i="1"/>
  <c r="V83" i="1"/>
  <c r="V84" i="1"/>
  <c r="V85" i="1"/>
  <c r="V86" i="1"/>
  <c r="V87" i="1"/>
  <c r="V108" i="1"/>
  <c r="V110" i="1"/>
  <c r="V125" i="1"/>
  <c r="V126" i="1"/>
  <c r="V127" i="1"/>
  <c r="V129" i="1"/>
  <c r="V130" i="1"/>
  <c r="V22" i="1"/>
  <c r="AF41" i="1"/>
  <c r="AF42" i="1"/>
  <c r="AF43" i="1"/>
  <c r="AF44" i="1"/>
  <c r="AF45" i="1"/>
  <c r="AF46" i="1"/>
  <c r="AF47" i="1"/>
  <c r="AF67" i="1"/>
  <c r="AF68" i="1"/>
  <c r="AF71" i="1"/>
  <c r="AF72" i="1"/>
  <c r="AF83" i="1"/>
  <c r="AF84" i="1"/>
  <c r="AF85" i="1"/>
  <c r="AF86" i="1"/>
  <c r="AF87" i="1"/>
  <c r="AF108" i="1"/>
  <c r="AF110" i="1"/>
  <c r="AF125" i="1"/>
  <c r="AF129" i="1"/>
  <c r="AF22" i="1"/>
  <c r="W41" i="1"/>
  <c r="AD131" i="1" l="1"/>
  <c r="C131" i="1" l="1"/>
  <c r="Y22" i="1" l="1"/>
  <c r="Y41" i="1"/>
  <c r="Y42" i="1"/>
  <c r="Y43" i="1"/>
  <c r="Y44" i="1"/>
  <c r="Y45" i="1"/>
  <c r="Y46" i="1"/>
  <c r="Y47" i="1"/>
  <c r="Y67" i="1"/>
  <c r="Y71" i="1"/>
  <c r="Y72" i="1"/>
  <c r="Y83" i="1"/>
  <c r="Y84" i="1"/>
  <c r="Y85" i="1"/>
  <c r="Y86" i="1"/>
  <c r="Y87" i="1"/>
  <c r="Y108" i="1"/>
  <c r="Y110" i="1"/>
  <c r="Y125" i="1"/>
  <c r="Y127" i="1"/>
  <c r="Y129" i="1"/>
  <c r="W22" i="1"/>
  <c r="W42" i="1"/>
  <c r="W43" i="1"/>
  <c r="W44" i="1"/>
  <c r="W45" i="1"/>
  <c r="W46" i="1"/>
  <c r="W47" i="1"/>
  <c r="W67" i="1"/>
  <c r="W71" i="1"/>
  <c r="W72" i="1"/>
  <c r="W83" i="1"/>
  <c r="W84" i="1"/>
  <c r="W85" i="1"/>
  <c r="W86" i="1"/>
  <c r="W87" i="1"/>
  <c r="W108" i="1"/>
  <c r="W110" i="1"/>
  <c r="W125" i="1"/>
  <c r="W127" i="1"/>
  <c r="W129" i="1"/>
  <c r="U41" i="1"/>
  <c r="U42" i="1"/>
  <c r="U43" i="1"/>
  <c r="U44" i="1"/>
  <c r="U46" i="1"/>
  <c r="U47" i="1"/>
  <c r="U71" i="1"/>
  <c r="U72" i="1"/>
  <c r="U83" i="1"/>
  <c r="U84" i="1"/>
  <c r="U85" i="1"/>
  <c r="U86" i="1"/>
  <c r="U87" i="1"/>
  <c r="U108" i="1"/>
  <c r="U110" i="1"/>
  <c r="U125" i="1"/>
  <c r="U126" i="1"/>
  <c r="U129" i="1"/>
  <c r="F14" i="1"/>
  <c r="F16" i="1"/>
  <c r="F17" i="1"/>
  <c r="F18" i="1"/>
  <c r="F20" i="1"/>
  <c r="F22" i="1"/>
  <c r="F23" i="1"/>
  <c r="F25" i="1"/>
  <c r="F26" i="1"/>
  <c r="F27" i="1"/>
  <c r="F28" i="1"/>
  <c r="F29" i="1"/>
  <c r="F30" i="1"/>
  <c r="F32" i="1"/>
  <c r="F33" i="1"/>
  <c r="F34" i="1"/>
  <c r="F35" i="1"/>
  <c r="F37" i="1"/>
  <c r="F38" i="1"/>
  <c r="F39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7" i="1"/>
  <c r="F78" i="1"/>
  <c r="F79" i="1"/>
  <c r="F80" i="1"/>
  <c r="F81" i="1"/>
  <c r="F83" i="1"/>
  <c r="F84" i="1"/>
  <c r="F85" i="1"/>
  <c r="F86" i="1"/>
  <c r="F87" i="1"/>
  <c r="F89" i="1"/>
  <c r="F91" i="1"/>
  <c r="F92" i="1"/>
  <c r="F93" i="1"/>
  <c r="F94" i="1"/>
  <c r="F95" i="1"/>
  <c r="F96" i="1"/>
  <c r="F97" i="1"/>
  <c r="F99" i="1"/>
  <c r="F100" i="1"/>
  <c r="F101" i="1"/>
  <c r="F103" i="1"/>
  <c r="F104" i="1"/>
  <c r="F105" i="1"/>
  <c r="F106" i="1"/>
  <c r="F108" i="1"/>
  <c r="F109" i="1"/>
  <c r="F110" i="1"/>
  <c r="F112" i="1"/>
  <c r="F113" i="1"/>
  <c r="F114" i="1"/>
  <c r="F115" i="1"/>
  <c r="F117" i="1"/>
  <c r="F118" i="1"/>
  <c r="F119" i="1"/>
  <c r="F120" i="1"/>
  <c r="F121" i="1"/>
  <c r="F122" i="1"/>
  <c r="F124" i="1"/>
  <c r="F125" i="1"/>
  <c r="F126" i="1"/>
  <c r="F127" i="1"/>
  <c r="F129" i="1"/>
  <c r="F130" i="1"/>
  <c r="F13" i="1"/>
  <c r="T131" i="1" l="1"/>
  <c r="O131" i="1"/>
  <c r="S131" i="1"/>
  <c r="G131" i="1" l="1"/>
  <c r="U131" i="1" s="1"/>
  <c r="M131" i="1"/>
  <c r="N131" i="1"/>
  <c r="AE131" i="1"/>
  <c r="X131" i="1" l="1"/>
  <c r="D131" i="1"/>
  <c r="H131" i="1" s="1"/>
  <c r="E131" i="1"/>
  <c r="F131" i="1" s="1"/>
  <c r="V131" i="1"/>
  <c r="W131" i="1" l="1"/>
  <c r="Y131" i="1"/>
</calcChain>
</file>

<file path=xl/sharedStrings.xml><?xml version="1.0" encoding="utf-8"?>
<sst xmlns="http://schemas.openxmlformats.org/spreadsheetml/2006/main" count="290" uniqueCount="271">
  <si>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</si>
  <si>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</si>
  <si>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</si>
  <si>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Приложение 2 к Порядку подготовки, принятия документа об утверждении лимита добычи охотничьих ресурсов и внесения в него изменений, утвержденному приказом Министерства природных ресурсов и экологии Российской Федерации от 27.11.2020 N 981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</si>
  <si>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</si>
  <si>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</si>
  <si>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</si>
  <si>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</si>
  <si>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</si>
  <si>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</si>
  <si>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</si>
  <si>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</si>
  <si>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</si>
  <si>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</si>
  <si>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</si>
  <si>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</si>
  <si>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</si>
  <si>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</si>
  <si>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</si>
  <si>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</si>
  <si>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</si>
  <si>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</si>
  <si>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</si>
  <si>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</si>
  <si>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</si>
  <si>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</si>
  <si>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</si>
  <si>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</si>
  <si>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</si>
  <si>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</si>
  <si>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</si>
  <si>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</si>
  <si>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</si>
  <si>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</si>
  <si>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</si>
  <si>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</si>
  <si>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</si>
  <si>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</si>
  <si>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</si>
  <si>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</si>
  <si>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</si>
  <si>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</si>
  <si>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</si>
  <si>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</si>
  <si>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</si>
  <si>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</si>
  <si>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</si>
  <si>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</si>
  <si>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</si>
  <si>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</si>
  <si>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</si>
  <si>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</si>
  <si>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</si>
  <si>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</si>
  <si>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</si>
  <si>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</si>
  <si>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</si>
  <si>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</si>
  <si>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</si>
  <si>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</si>
  <si>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</si>
  <si>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</si>
  <si>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</si>
  <si>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</si>
  <si>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</si>
  <si>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</si>
  <si>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</si>
  <si>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</si>
  <si>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</si>
  <si>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</si>
  <si>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</si>
  <si>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</si>
  <si>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</si>
  <si>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</si>
  <si>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</si>
  <si>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</si>
  <si>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</si>
  <si>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</si>
  <si>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</si>
  <si>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</si>
  <si>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</si>
  <si>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</si>
  <si>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</si>
  <si>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</si>
  <si>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</si>
  <si>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</si>
  <si>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</si>
  <si>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</si>
  <si>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</si>
  <si>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</si>
  <si>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</si>
  <si>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</si>
  <si>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</si>
  <si>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</si>
  <si>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</si>
  <si>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</si>
  <si>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</si>
  <si>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</si>
  <si>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</si>
  <si>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</si>
  <si>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</si>
  <si>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</si>
  <si>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</si>
  <si>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</si>
  <si>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</si>
  <si>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</si>
  <si>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</si>
  <si>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</si>
  <si>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</si>
  <si>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</si>
  <si>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</si>
  <si>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</si>
  <si>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</si>
  <si>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</si>
  <si>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</si>
  <si>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</si>
  <si>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</si>
  <si>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</si>
  <si>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</si>
  <si>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</si>
  <si>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</si>
  <si>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</si>
  <si>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</si>
  <si>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Общедоступные охотничьи угодья Жиздринского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</si>
  <si>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</si>
  <si>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</si>
  <si>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</si>
  <si>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</si>
  <si>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</si>
  <si>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</si>
  <si>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</si>
  <si>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</si>
  <si>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</si>
  <si>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</si>
  <si>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</si>
  <si>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</si>
  <si>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</si>
  <si>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</si>
  <si>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</si>
  <si>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</si>
  <si>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</si>
  <si>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</si>
  <si>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</si>
  <si>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</si>
  <si>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</si>
  <si>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</si>
  <si>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</si>
  <si>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</si>
  <si>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</si>
  <si>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</si>
  <si>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</si>
  <si>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</si>
  <si>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</si>
  <si>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</si>
  <si>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</si>
  <si>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</si>
  <si>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</si>
  <si>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</si>
  <si>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</si>
  <si>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</si>
  <si>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</si>
  <si>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</si>
  <si>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</si>
  <si>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</si>
  <si>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</si>
  <si>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</si>
  <si>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</si>
  <si>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</si>
  <si>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</si>
  <si>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</si>
  <si>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</si>
  <si>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</si>
  <si>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</si>
  <si>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</si>
  <si>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Глава крестьянского (фермерского) хозяйства Данилова Тамара Петровна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</si>
  <si>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</si>
  <si>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</si>
  <si>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</si>
  <si>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</si>
  <si>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</si>
  <si>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</si>
  <si>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</si>
  <si>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</si>
  <si>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</si>
  <si>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</si>
  <si>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</si>
  <si>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</si>
  <si>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</si>
  <si>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</si>
  <si>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</si>
  <si>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</si>
  <si>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</si>
  <si>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</si>
  <si>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</si>
  <si>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</si>
  <si>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</si>
  <si>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</si>
  <si>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</si>
  <si>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</si>
  <si>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</si>
  <si>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</si>
  <si>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</si>
  <si>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</si>
  <si>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</si>
  <si>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</si>
  <si>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</si>
  <si>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</si>
  <si>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</si>
  <si>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</si>
  <si>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</si>
  <si>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Олень благородный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</si>
  <si>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</si>
  <si>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</si>
  <si>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</si>
  <si>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</si>
  <si>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</si>
  <si>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</si>
  <si>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</si>
  <si>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</si>
  <si>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</si>
  <si>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</si>
  <si>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</si>
  <si>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</si>
  <si>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</si>
  <si>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</si>
  <si>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</si>
  <si>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</si>
  <si>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</si>
  <si>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</si>
  <si>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</si>
  <si>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</si>
  <si>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</si>
  <si>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</si>
  <si>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</si>
  <si>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</si>
  <si>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</si>
  <si>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</si>
  <si>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</si>
  <si>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</si>
  <si>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</si>
  <si>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</si>
  <si>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</si>
  <si>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</si>
  <si>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</si>
  <si>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</si>
  <si>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</si>
  <si>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</si>
  <si>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</si>
  <si>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</si>
  <si>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</si>
  <si>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</si>
  <si>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</si>
  <si>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</si>
  <si>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</si>
  <si>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</si>
  <si>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</si>
  <si>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</si>
  <si>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</si>
  <si>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</si>
  <si>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</si>
  <si>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</si>
  <si>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</si>
  <si>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</si>
  <si>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</si>
  <si>
    <t>2023-2024 г.</t>
  </si>
  <si>
    <t>2024-2025 г.</t>
  </si>
  <si>
    <t>Союз охотников и рыболовов "Охотничья Слобода"</t>
  </si>
  <si>
    <t>Общество с ограниченной ответственностью «Маяк»</t>
  </si>
  <si>
    <t>Период с 1 августа 2024 г. до 1 августа 2025 г.</t>
  </si>
  <si>
    <t>плотность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</si>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</sst>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9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6"/>
  <sheetViews>
    <sheetView tabSelected="1" topLeftCell="A127" zoomScaleNormal="100" workbookViewId="0">
      <selection activeCell="G145" sqref="G145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2" customWidth="1"/>
    <col min="6" max="6" width="12" style="4" customWidth="1"/>
    <col min="7" max="7" width="9.140625" style="4" customWidth="1"/>
    <col min="8" max="8" width="6.7109375" style="4" customWidth="1"/>
    <col min="9" max="9" width="5.5703125" style="4" hidden="1" customWidth="1"/>
    <col min="10" max="10" width="7.140625" style="4" customWidth="1"/>
    <col min="11" max="11" width="9.140625" style="4" customWidth="1"/>
    <col min="12" max="12" width="3.85546875" style="4" hidden="1" customWidth="1"/>
    <col min="13" max="13" width="9.5703125" style="34" customWidth="1"/>
    <col min="14" max="14" width="6.42578125" style="34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hidden="1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hidden="1" customWidth="1"/>
    <col min="27" max="27" width="7.28515625" style="4" customWidth="1"/>
    <col min="28" max="28" width="9.140625" style="4" customWidth="1"/>
    <col min="29" max="29" width="3.85546875" style="4" hidden="1" customWidth="1"/>
    <col min="30" max="30" width="9.5703125" style="4" customWidth="1"/>
    <col min="31" max="31" width="12.28515625" style="4" customWidth="1"/>
    <col min="32" max="33" width="9.140625" style="4" hidden="1" customWidth="1"/>
    <col min="34" max="16384" width="9.140625" style="4"/>
  </cols>
  <sheetData>
    <row r="1" spans="1:33" ht="15" customHeight="1" x14ac:dyDescent="0.25">
      <c r="A1" s="1"/>
      <c r="B1" s="23" t="s">
        <v>26</v>
      </c>
      <c r="C1" s="1"/>
      <c r="D1" s="2"/>
      <c r="E1" s="2"/>
      <c r="F1" s="1"/>
      <c r="G1" s="1"/>
      <c r="H1" s="1"/>
      <c r="I1" s="1"/>
      <c r="J1" s="1"/>
      <c r="K1" s="1"/>
      <c r="L1" s="1"/>
      <c r="M1" s="37"/>
      <c r="N1" s="37"/>
      <c r="O1" s="3"/>
      <c r="P1" s="1"/>
      <c r="Q1" s="1"/>
      <c r="R1" s="1"/>
      <c r="S1" s="1"/>
      <c r="T1" s="1"/>
      <c r="U1" s="1"/>
      <c r="V1" s="73" t="s">
        <v>3</v>
      </c>
      <c r="W1" s="74"/>
      <c r="X1" s="74"/>
      <c r="Y1" s="74"/>
      <c r="Z1" s="74"/>
      <c r="AA1" s="74"/>
      <c r="AB1" s="74"/>
      <c r="AC1" s="74"/>
      <c r="AD1" s="74"/>
      <c r="AE1" s="74"/>
    </row>
    <row r="2" spans="1:33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7"/>
      <c r="N2" s="37"/>
      <c r="O2" s="1"/>
      <c r="P2" s="1"/>
      <c r="Q2" s="1"/>
      <c r="R2" s="1"/>
      <c r="S2" s="1"/>
      <c r="T2" s="1"/>
      <c r="U2" s="1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1:33" ht="16.5" x14ac:dyDescent="0.25">
      <c r="A3" s="6" t="s">
        <v>22</v>
      </c>
      <c r="B3" s="1"/>
      <c r="C3" s="1"/>
      <c r="D3" s="7" t="s">
        <v>23</v>
      </c>
      <c r="E3" s="7"/>
      <c r="F3" s="1"/>
      <c r="G3" s="1"/>
      <c r="H3" s="1"/>
      <c r="I3" s="1"/>
      <c r="J3" s="1"/>
      <c r="K3" s="1"/>
      <c r="L3" s="1"/>
      <c r="M3" s="37"/>
      <c r="N3" s="37"/>
      <c r="O3" s="1"/>
      <c r="P3" s="1"/>
      <c r="Q3" s="1"/>
      <c r="R3" s="1"/>
      <c r="S3" s="1"/>
      <c r="T3" s="1"/>
      <c r="U3" s="1"/>
      <c r="V3" s="74"/>
      <c r="W3" s="74"/>
      <c r="X3" s="74"/>
      <c r="Y3" s="74"/>
      <c r="Z3" s="74"/>
      <c r="AA3" s="74"/>
      <c r="AB3" s="74"/>
      <c r="AC3" s="74"/>
      <c r="AD3" s="74"/>
      <c r="AE3" s="74"/>
    </row>
    <row r="4" spans="1:33" ht="16.5" x14ac:dyDescent="0.25">
      <c r="A4" s="6" t="s">
        <v>27</v>
      </c>
      <c r="B4" s="1"/>
      <c r="C4" s="1"/>
      <c r="D4" s="8" t="s">
        <v>210</v>
      </c>
      <c r="E4" s="8"/>
      <c r="F4" s="1"/>
      <c r="G4" s="1"/>
      <c r="H4" s="1"/>
      <c r="I4" s="1"/>
      <c r="J4" s="1"/>
      <c r="K4" s="1"/>
      <c r="L4" s="1"/>
      <c r="M4" s="37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3" ht="16.5" x14ac:dyDescent="0.25">
      <c r="A5" s="6" t="s">
        <v>268</v>
      </c>
      <c r="B5" s="6"/>
    </row>
    <row r="6" spans="1:33" ht="207.75" customHeight="1" x14ac:dyDescent="0.25">
      <c r="A6" s="55" t="s">
        <v>4</v>
      </c>
      <c r="B6" s="55" t="s">
        <v>0</v>
      </c>
      <c r="C6" s="55" t="s">
        <v>120</v>
      </c>
      <c r="D6" s="60" t="s">
        <v>1</v>
      </c>
      <c r="E6" s="60"/>
      <c r="F6" s="55" t="s">
        <v>121</v>
      </c>
      <c r="G6" s="63" t="s">
        <v>2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5"/>
      <c r="V6" s="76" t="s">
        <v>19</v>
      </c>
      <c r="W6" s="76"/>
      <c r="X6" s="76"/>
      <c r="Y6" s="76"/>
      <c r="Z6" s="76"/>
      <c r="AA6" s="76"/>
      <c r="AB6" s="76"/>
      <c r="AC6" s="76"/>
      <c r="AD6" s="76"/>
      <c r="AE6" s="76"/>
    </row>
    <row r="7" spans="1:33" ht="60" customHeight="1" x14ac:dyDescent="0.25">
      <c r="A7" s="58"/>
      <c r="B7" s="56"/>
      <c r="C7" s="56"/>
      <c r="D7" s="52" t="s">
        <v>264</v>
      </c>
      <c r="E7" s="52" t="s">
        <v>265</v>
      </c>
      <c r="F7" s="56"/>
      <c r="G7" s="66" t="s">
        <v>5</v>
      </c>
      <c r="H7" s="64"/>
      <c r="I7" s="64"/>
      <c r="J7" s="64"/>
      <c r="K7" s="64"/>
      <c r="L7" s="64"/>
      <c r="M7" s="64"/>
      <c r="N7" s="65"/>
      <c r="O7" s="66" t="s">
        <v>6</v>
      </c>
      <c r="P7" s="64"/>
      <c r="Q7" s="64"/>
      <c r="R7" s="64"/>
      <c r="S7" s="64"/>
      <c r="T7" s="64"/>
      <c r="U7" s="65"/>
      <c r="V7" s="75" t="s">
        <v>25</v>
      </c>
      <c r="W7" s="77"/>
      <c r="X7" s="75" t="s">
        <v>24</v>
      </c>
      <c r="Y7" s="75"/>
      <c r="Z7" s="75"/>
      <c r="AA7" s="75"/>
      <c r="AB7" s="75"/>
      <c r="AC7" s="75"/>
      <c r="AD7" s="75"/>
      <c r="AE7" s="75"/>
    </row>
    <row r="8" spans="1:33" ht="15" customHeight="1" x14ac:dyDescent="0.25">
      <c r="A8" s="58"/>
      <c r="B8" s="56"/>
      <c r="C8" s="56"/>
      <c r="D8" s="53"/>
      <c r="E8" s="61"/>
      <c r="F8" s="56"/>
      <c r="G8" s="67" t="s">
        <v>7</v>
      </c>
      <c r="H8" s="55" t="s">
        <v>8</v>
      </c>
      <c r="I8" s="68" t="s">
        <v>9</v>
      </c>
      <c r="J8" s="66" t="s">
        <v>10</v>
      </c>
      <c r="K8" s="64"/>
      <c r="L8" s="64"/>
      <c r="M8" s="64"/>
      <c r="N8" s="65"/>
      <c r="O8" s="67" t="s">
        <v>7</v>
      </c>
      <c r="P8" s="66" t="s">
        <v>17</v>
      </c>
      <c r="Q8" s="64"/>
      <c r="R8" s="64"/>
      <c r="S8" s="64"/>
      <c r="T8" s="65"/>
      <c r="U8" s="55" t="s">
        <v>18</v>
      </c>
      <c r="V8" s="75" t="s">
        <v>7</v>
      </c>
      <c r="W8" s="75" t="s">
        <v>8</v>
      </c>
      <c r="X8" s="75" t="s">
        <v>7</v>
      </c>
      <c r="Y8" s="75" t="s">
        <v>8</v>
      </c>
      <c r="Z8" s="78" t="s">
        <v>21</v>
      </c>
      <c r="AA8" s="75" t="s">
        <v>17</v>
      </c>
      <c r="AB8" s="75"/>
      <c r="AC8" s="75"/>
      <c r="AD8" s="75"/>
      <c r="AE8" s="75"/>
    </row>
    <row r="9" spans="1:33" ht="40.5" customHeight="1" x14ac:dyDescent="0.25">
      <c r="A9" s="58"/>
      <c r="B9" s="56"/>
      <c r="C9" s="56"/>
      <c r="D9" s="53"/>
      <c r="E9" s="61"/>
      <c r="F9" s="56"/>
      <c r="G9" s="56"/>
      <c r="H9" s="56"/>
      <c r="I9" s="69"/>
      <c r="J9" s="63" t="s">
        <v>11</v>
      </c>
      <c r="K9" s="64"/>
      <c r="L9" s="64"/>
      <c r="M9" s="65"/>
      <c r="N9" s="55" t="s">
        <v>16</v>
      </c>
      <c r="O9" s="56"/>
      <c r="P9" s="63" t="s">
        <v>11</v>
      </c>
      <c r="Q9" s="71"/>
      <c r="R9" s="71"/>
      <c r="S9" s="72"/>
      <c r="T9" s="55" t="s">
        <v>16</v>
      </c>
      <c r="U9" s="56"/>
      <c r="V9" s="60"/>
      <c r="W9" s="60"/>
      <c r="X9" s="60"/>
      <c r="Y9" s="60"/>
      <c r="Z9" s="79"/>
      <c r="AA9" s="75" t="s">
        <v>11</v>
      </c>
      <c r="AB9" s="75"/>
      <c r="AC9" s="75"/>
      <c r="AD9" s="75"/>
      <c r="AE9" s="75" t="s">
        <v>20</v>
      </c>
    </row>
    <row r="10" spans="1:33" ht="69" customHeight="1" x14ac:dyDescent="0.25">
      <c r="A10" s="59"/>
      <c r="B10" s="57"/>
      <c r="C10" s="57"/>
      <c r="D10" s="54"/>
      <c r="E10" s="62"/>
      <c r="F10" s="57"/>
      <c r="G10" s="57"/>
      <c r="H10" s="57"/>
      <c r="I10" s="70"/>
      <c r="J10" s="44" t="s">
        <v>12</v>
      </c>
      <c r="K10" s="44" t="s">
        <v>13</v>
      </c>
      <c r="L10" s="45" t="s">
        <v>14</v>
      </c>
      <c r="M10" s="44" t="s">
        <v>15</v>
      </c>
      <c r="N10" s="57"/>
      <c r="O10" s="57"/>
      <c r="P10" s="44" t="s">
        <v>12</v>
      </c>
      <c r="Q10" s="44" t="s">
        <v>13</v>
      </c>
      <c r="R10" s="45" t="s">
        <v>14</v>
      </c>
      <c r="S10" s="44" t="s">
        <v>15</v>
      </c>
      <c r="T10" s="59"/>
      <c r="U10" s="57"/>
      <c r="V10" s="60"/>
      <c r="W10" s="60"/>
      <c r="X10" s="60"/>
      <c r="Y10" s="60"/>
      <c r="Z10" s="79"/>
      <c r="AA10" s="28" t="s">
        <v>12</v>
      </c>
      <c r="AB10" s="28" t="s">
        <v>13</v>
      </c>
      <c r="AC10" s="31" t="s">
        <v>14</v>
      </c>
      <c r="AD10" s="28" t="s">
        <v>15</v>
      </c>
      <c r="AE10" s="60"/>
      <c r="AF10" s="50" t="s">
        <v>269</v>
      </c>
      <c r="AG10" s="50" t="s">
        <v>270</v>
      </c>
    </row>
    <row r="11" spans="1:33" ht="15" hidden="1" customHeight="1" x14ac:dyDescent="0.25">
      <c r="A11" s="32">
        <v>1</v>
      </c>
      <c r="B11" s="32">
        <v>2</v>
      </c>
      <c r="C11" s="32">
        <v>3</v>
      </c>
      <c r="D11" s="33">
        <v>4</v>
      </c>
      <c r="E11" s="33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32">
        <v>15</v>
      </c>
      <c r="P11" s="32">
        <v>16</v>
      </c>
      <c r="Q11" s="32">
        <v>17</v>
      </c>
      <c r="R11" s="32">
        <v>18</v>
      </c>
      <c r="S11" s="32">
        <v>19</v>
      </c>
      <c r="T11" s="32">
        <v>20</v>
      </c>
      <c r="U11" s="32">
        <v>21</v>
      </c>
      <c r="V11" s="32">
        <v>22</v>
      </c>
      <c r="W11" s="32">
        <v>23</v>
      </c>
      <c r="X11" s="32">
        <v>24</v>
      </c>
      <c r="Y11" s="32">
        <v>25</v>
      </c>
      <c r="Z11" s="32">
        <v>26</v>
      </c>
      <c r="AA11" s="32">
        <v>27</v>
      </c>
      <c r="AB11" s="32">
        <v>28</v>
      </c>
      <c r="AC11" s="32">
        <v>29</v>
      </c>
      <c r="AD11" s="32">
        <v>30</v>
      </c>
      <c r="AE11" s="32">
        <v>31</v>
      </c>
      <c r="AF11" s="51"/>
      <c r="AG11" s="51"/>
    </row>
    <row r="12" spans="1:33" x14ac:dyDescent="0.25">
      <c r="A12" s="12" t="s">
        <v>28</v>
      </c>
      <c r="B12" s="13" t="s">
        <v>29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36"/>
      <c r="W12" s="36"/>
      <c r="X12" s="36"/>
      <c r="Y12" s="11"/>
      <c r="Z12" s="11"/>
      <c r="AA12" s="11"/>
      <c r="AB12" s="11"/>
      <c r="AC12" s="11"/>
      <c r="AD12" s="11"/>
      <c r="AE12" s="35"/>
      <c r="AF12" s="38"/>
      <c r="AG12" s="38"/>
    </row>
    <row r="13" spans="1:33" ht="76.5" x14ac:dyDescent="0.25">
      <c r="A13" s="26" t="s">
        <v>30</v>
      </c>
      <c r="B13" s="14" t="s">
        <v>124</v>
      </c>
      <c r="C13" s="9">
        <v>53.487000000000002</v>
      </c>
      <c r="D13" s="11"/>
      <c r="E13" s="11"/>
      <c r="F13" s="10">
        <f>E13*100/C13</f>
        <v>0</v>
      </c>
      <c r="G13" s="11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0"/>
      <c r="Z13" s="11"/>
      <c r="AA13" s="11"/>
      <c r="AB13" s="11"/>
      <c r="AC13" s="11"/>
      <c r="AD13" s="11"/>
      <c r="AE13" s="35"/>
      <c r="AF13" s="38"/>
      <c r="AG13" s="38"/>
    </row>
    <row r="14" spans="1:33" ht="25.5" x14ac:dyDescent="0.25">
      <c r="A14" s="26" t="s">
        <v>31</v>
      </c>
      <c r="B14" s="14" t="s">
        <v>125</v>
      </c>
      <c r="C14" s="9">
        <v>19.217099999999999</v>
      </c>
      <c r="D14" s="11"/>
      <c r="E14" s="11"/>
      <c r="F14" s="10">
        <f t="shared" ref="F14:F77" si="0">E14*100/C14</f>
        <v>0</v>
      </c>
      <c r="G14" s="11"/>
      <c r="H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0"/>
      <c r="Z14" s="11"/>
      <c r="AA14" s="11"/>
      <c r="AB14" s="11"/>
      <c r="AC14" s="11"/>
      <c r="AD14" s="11"/>
      <c r="AE14" s="35"/>
      <c r="AF14" s="38"/>
      <c r="AG14" s="38"/>
    </row>
    <row r="15" spans="1:33" x14ac:dyDescent="0.25">
      <c r="A15" s="12" t="s">
        <v>32</v>
      </c>
      <c r="B15" s="13" t="s">
        <v>33</v>
      </c>
      <c r="C15" s="10"/>
      <c r="D15" s="11"/>
      <c r="E15" s="11"/>
      <c r="F15" s="10"/>
      <c r="G15" s="11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0"/>
      <c r="Z15" s="11"/>
      <c r="AA15" s="11"/>
      <c r="AB15" s="11"/>
      <c r="AC15" s="11"/>
      <c r="AD15" s="11"/>
      <c r="AE15" s="35"/>
      <c r="AF15" s="38"/>
      <c r="AG15" s="38"/>
    </row>
    <row r="16" spans="1:33" ht="25.5" x14ac:dyDescent="0.25">
      <c r="A16" s="26" t="s">
        <v>34</v>
      </c>
      <c r="B16" s="15" t="s">
        <v>126</v>
      </c>
      <c r="C16" s="10">
        <v>42.234999999999999</v>
      </c>
      <c r="D16" s="11"/>
      <c r="E16" s="11"/>
      <c r="F16" s="10">
        <f t="shared" si="0"/>
        <v>0</v>
      </c>
      <c r="G16" s="11"/>
      <c r="H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0"/>
      <c r="Z16" s="11"/>
      <c r="AA16" s="11"/>
      <c r="AB16" s="11"/>
      <c r="AC16" s="11"/>
      <c r="AD16" s="11"/>
      <c r="AE16" s="30"/>
      <c r="AF16" s="38"/>
      <c r="AG16" s="38"/>
    </row>
    <row r="17" spans="1:33" ht="25.5" x14ac:dyDescent="0.25">
      <c r="A17" s="26" t="s">
        <v>35</v>
      </c>
      <c r="B17" s="15" t="s">
        <v>127</v>
      </c>
      <c r="C17" s="10">
        <v>34.085999999999999</v>
      </c>
      <c r="D17" s="11"/>
      <c r="E17" s="11"/>
      <c r="F17" s="10">
        <f t="shared" si="0"/>
        <v>0</v>
      </c>
      <c r="G17" s="11"/>
      <c r="H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0"/>
      <c r="Z17" s="11"/>
      <c r="AA17" s="11"/>
      <c r="AB17" s="11"/>
      <c r="AC17" s="11"/>
      <c r="AD17" s="11"/>
      <c r="AE17" s="35"/>
      <c r="AF17" s="38"/>
      <c r="AG17" s="38"/>
    </row>
    <row r="18" spans="1:33" ht="63.75" x14ac:dyDescent="0.25">
      <c r="A18" s="26" t="s">
        <v>36</v>
      </c>
      <c r="B18" s="15" t="s">
        <v>128</v>
      </c>
      <c r="C18" s="10">
        <v>59.926000000000002</v>
      </c>
      <c r="D18" s="11"/>
      <c r="E18" s="11"/>
      <c r="F18" s="10">
        <f t="shared" si="0"/>
        <v>0</v>
      </c>
      <c r="G18" s="11"/>
      <c r="H18" s="1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0"/>
      <c r="Z18" s="11"/>
      <c r="AA18" s="11"/>
      <c r="AB18" s="11"/>
      <c r="AC18" s="11"/>
      <c r="AD18" s="11"/>
      <c r="AE18" s="35"/>
      <c r="AF18" s="38"/>
      <c r="AG18" s="38"/>
    </row>
    <row r="19" spans="1:33" x14ac:dyDescent="0.25">
      <c r="A19" s="12" t="s">
        <v>37</v>
      </c>
      <c r="B19" s="13" t="s">
        <v>38</v>
      </c>
      <c r="C19" s="10"/>
      <c r="D19" s="11"/>
      <c r="E19" s="11"/>
      <c r="F19" s="10"/>
      <c r="G19" s="11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0"/>
      <c r="Z19" s="11"/>
      <c r="AA19" s="11"/>
      <c r="AB19" s="11"/>
      <c r="AC19" s="11"/>
      <c r="AD19" s="11"/>
      <c r="AE19" s="35"/>
      <c r="AF19" s="38"/>
      <c r="AG19" s="38"/>
    </row>
    <row r="20" spans="1:33" ht="76.5" x14ac:dyDescent="0.25">
      <c r="A20" s="26" t="s">
        <v>39</v>
      </c>
      <c r="B20" s="14" t="s">
        <v>129</v>
      </c>
      <c r="C20" s="10">
        <v>42.842599999999997</v>
      </c>
      <c r="D20" s="11"/>
      <c r="E20" s="11"/>
      <c r="F20" s="10">
        <f t="shared" si="0"/>
        <v>0</v>
      </c>
      <c r="G20" s="11"/>
      <c r="H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0"/>
      <c r="Z20" s="11"/>
      <c r="AA20" s="11"/>
      <c r="AB20" s="11"/>
      <c r="AC20" s="11"/>
      <c r="AD20" s="11"/>
      <c r="AE20" s="35"/>
      <c r="AF20" s="38"/>
      <c r="AG20" s="38"/>
    </row>
    <row r="21" spans="1:33" x14ac:dyDescent="0.25">
      <c r="A21" s="12" t="s">
        <v>211</v>
      </c>
      <c r="B21" s="13" t="s">
        <v>41</v>
      </c>
      <c r="C21" s="10"/>
      <c r="D21" s="11"/>
      <c r="E21" s="11"/>
      <c r="F21" s="10"/>
      <c r="G21" s="1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0"/>
      <c r="Z21" s="11"/>
      <c r="AA21" s="11"/>
      <c r="AB21" s="11"/>
      <c r="AC21" s="11"/>
      <c r="AD21" s="11"/>
      <c r="AE21" s="35"/>
      <c r="AF21" s="38"/>
      <c r="AG21" s="38"/>
    </row>
    <row r="22" spans="1:33" ht="25.5" x14ac:dyDescent="0.25">
      <c r="A22" s="26" t="s">
        <v>212</v>
      </c>
      <c r="B22" s="14" t="s">
        <v>117</v>
      </c>
      <c r="C22" s="11">
        <v>73.448700000000002</v>
      </c>
      <c r="D22" s="11">
        <v>21</v>
      </c>
      <c r="E22" s="11">
        <v>24</v>
      </c>
      <c r="F22" s="10">
        <f t="shared" si="0"/>
        <v>32.675867646398096</v>
      </c>
      <c r="G22" s="11">
        <v>1</v>
      </c>
      <c r="H22" s="10">
        <f>G22*100/D22</f>
        <v>4.7619047619047619</v>
      </c>
      <c r="I22" s="11"/>
      <c r="J22" s="11"/>
      <c r="K22" s="11"/>
      <c r="L22" s="11"/>
      <c r="M22" s="11"/>
      <c r="N22" s="11">
        <v>1</v>
      </c>
      <c r="O22" s="11">
        <v>1</v>
      </c>
      <c r="P22" s="11"/>
      <c r="Q22" s="11"/>
      <c r="R22" s="11"/>
      <c r="S22" s="11"/>
      <c r="T22" s="11">
        <v>1</v>
      </c>
      <c r="U22" s="11"/>
      <c r="V22" s="11">
        <f>E22/100*AG22</f>
        <v>1.2</v>
      </c>
      <c r="W22" s="11">
        <f t="shared" ref="W22:W72" si="1">V22*100/E22</f>
        <v>5</v>
      </c>
      <c r="X22" s="11">
        <v>1</v>
      </c>
      <c r="Y22" s="10">
        <f t="shared" ref="Y22:Y72" si="2">X22*100/E22</f>
        <v>4.166666666666667</v>
      </c>
      <c r="Z22" s="11"/>
      <c r="AA22" s="11"/>
      <c r="AB22" s="11"/>
      <c r="AC22" s="11"/>
      <c r="AD22" s="11">
        <v>0</v>
      </c>
      <c r="AE22" s="35">
        <v>1</v>
      </c>
      <c r="AF22" s="38">
        <f>E22/C22</f>
        <v>0.32675867646398099</v>
      </c>
      <c r="AG22" s="38">
        <v>5</v>
      </c>
    </row>
    <row r="23" spans="1:33" ht="25.5" x14ac:dyDescent="0.25">
      <c r="A23" s="26" t="s">
        <v>213</v>
      </c>
      <c r="B23" s="14" t="s">
        <v>209</v>
      </c>
      <c r="C23" s="10">
        <v>18.3</v>
      </c>
      <c r="D23" s="11"/>
      <c r="E23" s="11"/>
      <c r="F23" s="10">
        <f t="shared" si="0"/>
        <v>0</v>
      </c>
      <c r="G23" s="11"/>
      <c r="H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0"/>
      <c r="Z23" s="11"/>
      <c r="AA23" s="11"/>
      <c r="AB23" s="11"/>
      <c r="AC23" s="11"/>
      <c r="AD23" s="11"/>
      <c r="AE23" s="35"/>
      <c r="AF23" s="38"/>
      <c r="AG23" s="38"/>
    </row>
    <row r="24" spans="1:33" x14ac:dyDescent="0.25">
      <c r="A24" s="12" t="s">
        <v>214</v>
      </c>
      <c r="B24" s="13" t="s">
        <v>44</v>
      </c>
      <c r="C24" s="10"/>
      <c r="D24" s="11"/>
      <c r="E24" s="11"/>
      <c r="F24" s="10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0"/>
      <c r="Z24" s="11"/>
      <c r="AA24" s="11"/>
      <c r="AB24" s="11"/>
      <c r="AC24" s="11"/>
      <c r="AD24" s="11"/>
      <c r="AE24" s="35"/>
      <c r="AF24" s="38"/>
      <c r="AG24" s="38"/>
    </row>
    <row r="25" spans="1:33" ht="76.5" x14ac:dyDescent="0.25">
      <c r="A25" s="26" t="s">
        <v>42</v>
      </c>
      <c r="B25" s="14" t="s">
        <v>130</v>
      </c>
      <c r="C25" s="10">
        <v>50.249000000000002</v>
      </c>
      <c r="D25" s="11"/>
      <c r="E25" s="29"/>
      <c r="F25" s="10">
        <f t="shared" si="0"/>
        <v>0</v>
      </c>
      <c r="G25" s="11"/>
      <c r="H25" s="1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0"/>
      <c r="Z25" s="11"/>
      <c r="AA25" s="11"/>
      <c r="AB25" s="11"/>
      <c r="AC25" s="11"/>
      <c r="AD25" s="11"/>
      <c r="AE25" s="35"/>
      <c r="AF25" s="38"/>
      <c r="AG25" s="38"/>
    </row>
    <row r="26" spans="1:33" ht="25.5" x14ac:dyDescent="0.25">
      <c r="A26" s="26" t="s">
        <v>43</v>
      </c>
      <c r="B26" s="14" t="s">
        <v>208</v>
      </c>
      <c r="C26" s="10">
        <v>13.247999999999999</v>
      </c>
      <c r="D26" s="11"/>
      <c r="E26" s="29"/>
      <c r="F26" s="10">
        <f t="shared" si="0"/>
        <v>0</v>
      </c>
      <c r="G26" s="11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0"/>
      <c r="Z26" s="11"/>
      <c r="AA26" s="11"/>
      <c r="AB26" s="11"/>
      <c r="AC26" s="11"/>
      <c r="AD26" s="11"/>
      <c r="AE26" s="35"/>
      <c r="AF26" s="38"/>
      <c r="AG26" s="38"/>
    </row>
    <row r="27" spans="1:33" ht="25.5" x14ac:dyDescent="0.25">
      <c r="A27" s="26" t="s">
        <v>215</v>
      </c>
      <c r="B27" s="39" t="s">
        <v>118</v>
      </c>
      <c r="C27" s="40">
        <v>4.3680000000000003</v>
      </c>
      <c r="D27" s="11"/>
      <c r="E27" s="29"/>
      <c r="F27" s="10">
        <f t="shared" si="0"/>
        <v>0</v>
      </c>
      <c r="G27" s="11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0"/>
      <c r="Z27" s="11"/>
      <c r="AA27" s="11"/>
      <c r="AB27" s="11"/>
      <c r="AC27" s="11"/>
      <c r="AD27" s="11"/>
      <c r="AE27" s="35"/>
      <c r="AF27" s="38"/>
      <c r="AG27" s="38"/>
    </row>
    <row r="28" spans="1:33" ht="25.5" x14ac:dyDescent="0.25">
      <c r="A28" s="26" t="s">
        <v>216</v>
      </c>
      <c r="B28" s="39" t="s">
        <v>118</v>
      </c>
      <c r="C28" s="40">
        <v>8.8800000000000008</v>
      </c>
      <c r="D28" s="11"/>
      <c r="E28" s="29"/>
      <c r="F28" s="10">
        <f t="shared" si="0"/>
        <v>0</v>
      </c>
      <c r="G28" s="11"/>
      <c r="H28" s="1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0"/>
      <c r="Z28" s="11"/>
      <c r="AA28" s="11"/>
      <c r="AB28" s="11"/>
      <c r="AC28" s="11"/>
      <c r="AD28" s="11"/>
      <c r="AE28" s="35"/>
      <c r="AF28" s="38"/>
      <c r="AG28" s="38"/>
    </row>
    <row r="29" spans="1:33" ht="51" x14ac:dyDescent="0.25">
      <c r="A29" s="26" t="s">
        <v>217</v>
      </c>
      <c r="B29" s="14" t="s">
        <v>131</v>
      </c>
      <c r="C29" s="10">
        <v>31.93</v>
      </c>
      <c r="D29" s="11"/>
      <c r="E29" s="29"/>
      <c r="F29" s="10">
        <f t="shared" si="0"/>
        <v>0</v>
      </c>
      <c r="G29" s="11"/>
      <c r="H29" s="10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0"/>
      <c r="Z29" s="11"/>
      <c r="AA29" s="11"/>
      <c r="AB29" s="11"/>
      <c r="AC29" s="11"/>
      <c r="AD29" s="11"/>
      <c r="AE29" s="35"/>
      <c r="AF29" s="38"/>
      <c r="AG29" s="38"/>
    </row>
    <row r="30" spans="1:33" ht="25.5" x14ac:dyDescent="0.25">
      <c r="A30" s="26" t="s">
        <v>218</v>
      </c>
      <c r="B30" s="14" t="s">
        <v>122</v>
      </c>
      <c r="C30" s="10">
        <v>32.115000000000002</v>
      </c>
      <c r="D30" s="11"/>
      <c r="E30" s="29"/>
      <c r="F30" s="10">
        <f t="shared" si="0"/>
        <v>0</v>
      </c>
      <c r="G30" s="11"/>
      <c r="H30" s="1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0"/>
      <c r="Z30" s="11"/>
      <c r="AA30" s="11"/>
      <c r="AB30" s="11"/>
      <c r="AC30" s="11"/>
      <c r="AD30" s="11"/>
      <c r="AE30" s="35"/>
      <c r="AF30" s="38"/>
      <c r="AG30" s="38"/>
    </row>
    <row r="31" spans="1:33" x14ac:dyDescent="0.25">
      <c r="A31" s="12" t="s">
        <v>219</v>
      </c>
      <c r="B31" s="13" t="s">
        <v>48</v>
      </c>
      <c r="C31" s="10"/>
      <c r="D31" s="11"/>
      <c r="E31" s="29"/>
      <c r="F31" s="10"/>
      <c r="G31" s="11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0"/>
      <c r="Z31" s="11"/>
      <c r="AA31" s="11"/>
      <c r="AB31" s="11"/>
      <c r="AC31" s="11"/>
      <c r="AD31" s="11"/>
      <c r="AE31" s="35"/>
      <c r="AF31" s="38"/>
      <c r="AG31" s="38"/>
    </row>
    <row r="32" spans="1:33" ht="25.5" x14ac:dyDescent="0.25">
      <c r="A32" s="26" t="s">
        <v>45</v>
      </c>
      <c r="B32" s="14" t="s">
        <v>132</v>
      </c>
      <c r="C32" s="10">
        <v>25.055</v>
      </c>
      <c r="D32" s="11"/>
      <c r="E32" s="29"/>
      <c r="F32" s="10">
        <f t="shared" si="0"/>
        <v>0</v>
      </c>
      <c r="G32" s="11"/>
      <c r="H32" s="10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0"/>
      <c r="Z32" s="11"/>
      <c r="AA32" s="11"/>
      <c r="AB32" s="11"/>
      <c r="AC32" s="11"/>
      <c r="AD32" s="11"/>
      <c r="AE32" s="35"/>
      <c r="AF32" s="38"/>
      <c r="AG32" s="38"/>
    </row>
    <row r="33" spans="1:33" ht="76.5" x14ac:dyDescent="0.25">
      <c r="A33" s="26" t="s">
        <v>46</v>
      </c>
      <c r="B33" s="14" t="s">
        <v>133</v>
      </c>
      <c r="C33" s="10">
        <v>59.936199999999999</v>
      </c>
      <c r="D33" s="11"/>
      <c r="E33" s="29"/>
      <c r="F33" s="10">
        <f t="shared" si="0"/>
        <v>0</v>
      </c>
      <c r="G33" s="11"/>
      <c r="H33" s="1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0"/>
      <c r="Z33" s="11"/>
      <c r="AA33" s="11"/>
      <c r="AB33" s="11"/>
      <c r="AC33" s="11"/>
      <c r="AD33" s="11"/>
      <c r="AE33" s="35"/>
      <c r="AF33" s="38"/>
      <c r="AG33" s="38"/>
    </row>
    <row r="34" spans="1:33" ht="25.5" x14ac:dyDescent="0.25">
      <c r="A34" s="26" t="s">
        <v>47</v>
      </c>
      <c r="B34" s="14" t="s">
        <v>134</v>
      </c>
      <c r="C34" s="10">
        <v>12.909800000000001</v>
      </c>
      <c r="D34" s="11"/>
      <c r="E34" s="29"/>
      <c r="F34" s="10">
        <f t="shared" si="0"/>
        <v>0</v>
      </c>
      <c r="G34" s="11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0"/>
      <c r="Z34" s="11"/>
      <c r="AA34" s="11"/>
      <c r="AB34" s="11"/>
      <c r="AC34" s="11"/>
      <c r="AD34" s="11"/>
      <c r="AE34" s="35"/>
      <c r="AF34" s="38"/>
      <c r="AG34" s="38"/>
    </row>
    <row r="35" spans="1:33" ht="25.5" x14ac:dyDescent="0.25">
      <c r="A35" s="26" t="s">
        <v>51</v>
      </c>
      <c r="B35" s="14" t="s">
        <v>123</v>
      </c>
      <c r="C35" s="10">
        <v>20.274999999999999</v>
      </c>
      <c r="D35" s="11"/>
      <c r="E35" s="29"/>
      <c r="F35" s="10">
        <f t="shared" si="0"/>
        <v>0</v>
      </c>
      <c r="G35" s="11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0"/>
      <c r="Z35" s="11"/>
      <c r="AA35" s="11"/>
      <c r="AB35" s="11"/>
      <c r="AC35" s="11"/>
      <c r="AD35" s="11"/>
      <c r="AE35" s="35"/>
      <c r="AF35" s="38"/>
      <c r="AG35" s="38"/>
    </row>
    <row r="36" spans="1:33" x14ac:dyDescent="0.25">
      <c r="A36" s="12" t="s">
        <v>220</v>
      </c>
      <c r="B36" s="13" t="s">
        <v>52</v>
      </c>
      <c r="C36" s="10"/>
      <c r="D36" s="11"/>
      <c r="E36" s="29"/>
      <c r="F36" s="10"/>
      <c r="G36" s="11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0"/>
      <c r="Z36" s="11"/>
      <c r="AA36" s="11"/>
      <c r="AB36" s="11"/>
      <c r="AC36" s="11"/>
      <c r="AD36" s="11"/>
      <c r="AE36" s="35"/>
      <c r="AF36" s="38"/>
      <c r="AG36" s="38"/>
    </row>
    <row r="37" spans="1:33" ht="25.5" x14ac:dyDescent="0.25">
      <c r="A37" s="26" t="s">
        <v>49</v>
      </c>
      <c r="B37" s="14" t="s">
        <v>135</v>
      </c>
      <c r="C37" s="10">
        <v>51.981299999999997</v>
      </c>
      <c r="D37" s="11"/>
      <c r="E37" s="29"/>
      <c r="F37" s="10">
        <f t="shared" si="0"/>
        <v>0</v>
      </c>
      <c r="G37" s="11"/>
      <c r="H37" s="1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0"/>
      <c r="Z37" s="11"/>
      <c r="AA37" s="11"/>
      <c r="AB37" s="11"/>
      <c r="AC37" s="11"/>
      <c r="AD37" s="11"/>
      <c r="AE37" s="35"/>
      <c r="AF37" s="38"/>
      <c r="AG37" s="38"/>
    </row>
    <row r="38" spans="1:33" ht="25.5" x14ac:dyDescent="0.25">
      <c r="A38" s="26" t="s">
        <v>50</v>
      </c>
      <c r="B38" s="14" t="s">
        <v>136</v>
      </c>
      <c r="C38" s="10">
        <v>3.194</v>
      </c>
      <c r="D38" s="11"/>
      <c r="E38" s="29"/>
      <c r="F38" s="10">
        <f t="shared" si="0"/>
        <v>0</v>
      </c>
      <c r="G38" s="11"/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0"/>
      <c r="Z38" s="11"/>
      <c r="AA38" s="11"/>
      <c r="AB38" s="11"/>
      <c r="AC38" s="11"/>
      <c r="AD38" s="11"/>
      <c r="AE38" s="35"/>
      <c r="AF38" s="38"/>
      <c r="AG38" s="38"/>
    </row>
    <row r="39" spans="1:33" ht="38.25" x14ac:dyDescent="0.25">
      <c r="A39" s="26" t="s">
        <v>51</v>
      </c>
      <c r="B39" s="14" t="s">
        <v>137</v>
      </c>
      <c r="C39" s="10">
        <v>11.53</v>
      </c>
      <c r="D39" s="11"/>
      <c r="E39" s="29"/>
      <c r="F39" s="10">
        <f t="shared" si="0"/>
        <v>0</v>
      </c>
      <c r="G39" s="11"/>
      <c r="H39" s="10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0"/>
      <c r="Z39" s="11"/>
      <c r="AA39" s="11"/>
      <c r="AB39" s="11"/>
      <c r="AC39" s="11"/>
      <c r="AD39" s="11"/>
      <c r="AE39" s="35"/>
      <c r="AF39" s="38"/>
      <c r="AG39" s="38"/>
    </row>
    <row r="40" spans="1:33" x14ac:dyDescent="0.25">
      <c r="A40" s="12" t="s">
        <v>221</v>
      </c>
      <c r="B40" s="13" t="s">
        <v>56</v>
      </c>
      <c r="C40" s="10"/>
      <c r="D40" s="11"/>
      <c r="E40" s="29"/>
      <c r="F40" s="10"/>
      <c r="G40" s="11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0"/>
      <c r="Z40" s="11"/>
      <c r="AA40" s="11"/>
      <c r="AB40" s="11"/>
      <c r="AC40" s="11"/>
      <c r="AD40" s="11"/>
      <c r="AE40" s="35"/>
      <c r="AF40" s="38"/>
      <c r="AG40" s="38"/>
    </row>
    <row r="41" spans="1:33" ht="38.25" x14ac:dyDescent="0.25">
      <c r="A41" s="12" t="s">
        <v>53</v>
      </c>
      <c r="B41" s="14" t="s">
        <v>202</v>
      </c>
      <c r="C41" s="10">
        <v>14.19</v>
      </c>
      <c r="D41" s="11">
        <v>74</v>
      </c>
      <c r="E41" s="29">
        <v>77</v>
      </c>
      <c r="F41" s="10">
        <f t="shared" si="0"/>
        <v>542.63565891472865</v>
      </c>
      <c r="G41" s="11">
        <v>7</v>
      </c>
      <c r="H41" s="10">
        <f t="shared" ref="H41:H86" si="3">G41*100/D41</f>
        <v>9.4594594594594597</v>
      </c>
      <c r="I41" s="11"/>
      <c r="J41" s="11"/>
      <c r="K41" s="11"/>
      <c r="L41" s="11"/>
      <c r="M41" s="11"/>
      <c r="N41" s="11"/>
      <c r="O41" s="11">
        <v>7</v>
      </c>
      <c r="P41" s="11"/>
      <c r="Q41" s="11"/>
      <c r="R41" s="11"/>
      <c r="S41" s="11">
        <v>5</v>
      </c>
      <c r="T41" s="11">
        <v>2</v>
      </c>
      <c r="U41" s="11">
        <f t="shared" ref="U41:U72" si="4">O41*100/G41</f>
        <v>100</v>
      </c>
      <c r="V41" s="11">
        <f t="shared" ref="V41:V86" si="5">E41/100*AG41</f>
        <v>9.24</v>
      </c>
      <c r="W41" s="11">
        <f>V41*100/E41</f>
        <v>12</v>
      </c>
      <c r="X41" s="11">
        <v>8</v>
      </c>
      <c r="Y41" s="10">
        <f t="shared" si="2"/>
        <v>10.38961038961039</v>
      </c>
      <c r="Z41" s="11"/>
      <c r="AA41" s="11"/>
      <c r="AB41" s="11"/>
      <c r="AC41" s="11"/>
      <c r="AD41" s="11"/>
      <c r="AE41" s="35"/>
      <c r="AF41" s="38">
        <f t="shared" ref="AF41:AF86" si="6">E41/C41</f>
        <v>5.4263565891472867</v>
      </c>
      <c r="AG41" s="38">
        <v>12</v>
      </c>
    </row>
    <row r="42" spans="1:33" ht="38.25" x14ac:dyDescent="0.25">
      <c r="A42" s="26" t="s">
        <v>54</v>
      </c>
      <c r="B42" s="14" t="s">
        <v>138</v>
      </c>
      <c r="C42" s="10">
        <v>22.361000000000001</v>
      </c>
      <c r="D42" s="11">
        <v>97</v>
      </c>
      <c r="E42" s="29">
        <v>128</v>
      </c>
      <c r="F42" s="10">
        <f t="shared" si="0"/>
        <v>572.42520459728996</v>
      </c>
      <c r="G42" s="11">
        <v>8</v>
      </c>
      <c r="H42" s="10">
        <f t="shared" si="3"/>
        <v>8.2474226804123703</v>
      </c>
      <c r="I42" s="11"/>
      <c r="J42" s="11"/>
      <c r="K42" s="11"/>
      <c r="L42" s="11"/>
      <c r="M42" s="11"/>
      <c r="N42" s="11"/>
      <c r="O42" s="11">
        <v>8</v>
      </c>
      <c r="P42" s="11"/>
      <c r="Q42" s="11"/>
      <c r="R42" s="11"/>
      <c r="S42" s="11">
        <v>6</v>
      </c>
      <c r="T42" s="11">
        <v>2</v>
      </c>
      <c r="U42" s="11">
        <f t="shared" si="4"/>
        <v>100</v>
      </c>
      <c r="V42" s="11">
        <f t="shared" si="5"/>
        <v>15.36</v>
      </c>
      <c r="W42" s="11">
        <f t="shared" si="1"/>
        <v>12</v>
      </c>
      <c r="X42" s="11">
        <v>8</v>
      </c>
      <c r="Y42" s="10">
        <f t="shared" si="2"/>
        <v>6.25</v>
      </c>
      <c r="Z42" s="11"/>
      <c r="AA42" s="11"/>
      <c r="AB42" s="11"/>
      <c r="AC42" s="11"/>
      <c r="AD42" s="11"/>
      <c r="AE42" s="35"/>
      <c r="AF42" s="38">
        <f t="shared" si="6"/>
        <v>5.7242520459728992</v>
      </c>
      <c r="AG42" s="38">
        <v>12</v>
      </c>
    </row>
    <row r="43" spans="1:33" ht="38.25" x14ac:dyDescent="0.25">
      <c r="A43" s="26" t="s">
        <v>55</v>
      </c>
      <c r="B43" s="14" t="s">
        <v>139</v>
      </c>
      <c r="C43" s="10">
        <v>16.297000000000001</v>
      </c>
      <c r="D43" s="11">
        <v>130</v>
      </c>
      <c r="E43" s="29">
        <v>144</v>
      </c>
      <c r="F43" s="10">
        <f t="shared" si="0"/>
        <v>883.59820825918882</v>
      </c>
      <c r="G43" s="11">
        <v>3</v>
      </c>
      <c r="H43" s="10">
        <f t="shared" si="3"/>
        <v>2.3076923076923075</v>
      </c>
      <c r="I43" s="11"/>
      <c r="J43" s="11"/>
      <c r="K43" s="11"/>
      <c r="L43" s="11"/>
      <c r="M43" s="11"/>
      <c r="N43" s="11"/>
      <c r="O43" s="11">
        <v>3</v>
      </c>
      <c r="P43" s="11"/>
      <c r="Q43" s="11"/>
      <c r="R43" s="11"/>
      <c r="S43" s="11">
        <v>2</v>
      </c>
      <c r="T43" s="11">
        <v>1</v>
      </c>
      <c r="U43" s="11">
        <f t="shared" si="4"/>
        <v>100</v>
      </c>
      <c r="V43" s="11">
        <f t="shared" si="5"/>
        <v>21.599999999999998</v>
      </c>
      <c r="W43" s="11">
        <f t="shared" si="1"/>
        <v>15</v>
      </c>
      <c r="X43" s="11">
        <v>13</v>
      </c>
      <c r="Y43" s="10">
        <f t="shared" si="2"/>
        <v>9.0277777777777786</v>
      </c>
      <c r="Z43" s="11"/>
      <c r="AA43" s="11"/>
      <c r="AB43" s="11"/>
      <c r="AC43" s="11"/>
      <c r="AD43" s="11"/>
      <c r="AE43" s="35"/>
      <c r="AF43" s="38">
        <f t="shared" si="6"/>
        <v>8.8359820825918884</v>
      </c>
      <c r="AG43" s="38">
        <v>15</v>
      </c>
    </row>
    <row r="44" spans="1:33" ht="25.5" x14ac:dyDescent="0.25">
      <c r="A44" s="26" t="s">
        <v>222</v>
      </c>
      <c r="B44" s="14" t="s">
        <v>203</v>
      </c>
      <c r="C44" s="10">
        <v>13.78</v>
      </c>
      <c r="D44" s="11">
        <v>101</v>
      </c>
      <c r="E44" s="29">
        <v>109</v>
      </c>
      <c r="F44" s="10">
        <f t="shared" si="0"/>
        <v>791.00145137880986</v>
      </c>
      <c r="G44" s="11">
        <v>5</v>
      </c>
      <c r="H44" s="10">
        <f t="shared" si="3"/>
        <v>4.9504950495049505</v>
      </c>
      <c r="I44" s="11"/>
      <c r="J44" s="11"/>
      <c r="K44" s="11"/>
      <c r="L44" s="11"/>
      <c r="M44" s="11"/>
      <c r="N44" s="11"/>
      <c r="O44" s="11">
        <v>2</v>
      </c>
      <c r="P44" s="11"/>
      <c r="Q44" s="11"/>
      <c r="R44" s="11"/>
      <c r="S44" s="11">
        <v>2</v>
      </c>
      <c r="T44" s="11"/>
      <c r="U44" s="11">
        <f t="shared" si="4"/>
        <v>40</v>
      </c>
      <c r="V44" s="11">
        <f t="shared" si="5"/>
        <v>16.350000000000001</v>
      </c>
      <c r="W44" s="11">
        <f t="shared" si="1"/>
        <v>15.000000000000002</v>
      </c>
      <c r="X44" s="11">
        <v>6</v>
      </c>
      <c r="Y44" s="10">
        <f t="shared" si="2"/>
        <v>5.5045871559633026</v>
      </c>
      <c r="Z44" s="11"/>
      <c r="AA44" s="11"/>
      <c r="AB44" s="11"/>
      <c r="AC44" s="11"/>
      <c r="AD44" s="11"/>
      <c r="AE44" s="35"/>
      <c r="AF44" s="38">
        <f t="shared" si="6"/>
        <v>7.9100145137880995</v>
      </c>
      <c r="AG44" s="38">
        <v>15</v>
      </c>
    </row>
    <row r="45" spans="1:33" ht="25.5" x14ac:dyDescent="0.25">
      <c r="A45" s="26" t="s">
        <v>223</v>
      </c>
      <c r="B45" s="14" t="s">
        <v>140</v>
      </c>
      <c r="C45" s="10">
        <v>15.888</v>
      </c>
      <c r="D45" s="11">
        <v>12</v>
      </c>
      <c r="E45" s="29">
        <v>44</v>
      </c>
      <c r="F45" s="10">
        <f t="shared" si="0"/>
        <v>276.93856998992953</v>
      </c>
      <c r="G45" s="11">
        <v>0</v>
      </c>
      <c r="H45" s="10">
        <f t="shared" si="3"/>
        <v>0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>
        <f t="shared" si="5"/>
        <v>3.52</v>
      </c>
      <c r="W45" s="11">
        <f t="shared" si="1"/>
        <v>8</v>
      </c>
      <c r="X45" s="11">
        <v>2</v>
      </c>
      <c r="Y45" s="10">
        <f t="shared" si="2"/>
        <v>4.5454545454545459</v>
      </c>
      <c r="Z45" s="11"/>
      <c r="AA45" s="11"/>
      <c r="AB45" s="11"/>
      <c r="AC45" s="11"/>
      <c r="AD45" s="11"/>
      <c r="AE45" s="35"/>
      <c r="AF45" s="38">
        <f t="shared" si="6"/>
        <v>2.7693856998992952</v>
      </c>
      <c r="AG45" s="38">
        <v>8</v>
      </c>
    </row>
    <row r="46" spans="1:33" ht="25.5" x14ac:dyDescent="0.25">
      <c r="A46" s="26" t="s">
        <v>224</v>
      </c>
      <c r="B46" s="14" t="s">
        <v>141</v>
      </c>
      <c r="C46" s="10">
        <v>14.750999999999999</v>
      </c>
      <c r="D46" s="11">
        <v>189</v>
      </c>
      <c r="E46" s="29">
        <v>311</v>
      </c>
      <c r="F46" s="10">
        <f t="shared" si="0"/>
        <v>2108.3316385329808</v>
      </c>
      <c r="G46" s="11">
        <v>47</v>
      </c>
      <c r="H46" s="10">
        <f t="shared" si="3"/>
        <v>24.867724867724867</v>
      </c>
      <c r="I46" s="11"/>
      <c r="J46" s="11"/>
      <c r="K46" s="11"/>
      <c r="L46" s="11"/>
      <c r="M46" s="11"/>
      <c r="N46" s="11"/>
      <c r="O46" s="11">
        <v>44</v>
      </c>
      <c r="P46" s="11"/>
      <c r="Q46" s="11"/>
      <c r="R46" s="11"/>
      <c r="S46" s="11">
        <v>21</v>
      </c>
      <c r="T46" s="11">
        <v>23</v>
      </c>
      <c r="U46" s="11">
        <f t="shared" si="4"/>
        <v>93.61702127659575</v>
      </c>
      <c r="V46" s="11">
        <f t="shared" si="5"/>
        <v>93.3</v>
      </c>
      <c r="W46" s="11">
        <f t="shared" si="1"/>
        <v>30</v>
      </c>
      <c r="X46" s="11">
        <v>93</v>
      </c>
      <c r="Y46" s="10">
        <f t="shared" si="2"/>
        <v>29.90353697749196</v>
      </c>
      <c r="Z46" s="11"/>
      <c r="AA46" s="11"/>
      <c r="AB46" s="11"/>
      <c r="AC46" s="11"/>
      <c r="AD46" s="11"/>
      <c r="AE46" s="35"/>
      <c r="AF46" s="38">
        <f t="shared" si="6"/>
        <v>21.083316385329809</v>
      </c>
      <c r="AG46" s="38">
        <v>30</v>
      </c>
    </row>
    <row r="47" spans="1:33" ht="51" x14ac:dyDescent="0.25">
      <c r="A47" s="26" t="s">
        <v>225</v>
      </c>
      <c r="B47" s="14" t="s">
        <v>142</v>
      </c>
      <c r="C47" s="10">
        <v>11.3</v>
      </c>
      <c r="D47" s="11">
        <v>88</v>
      </c>
      <c r="E47" s="29">
        <v>91</v>
      </c>
      <c r="F47" s="10">
        <f t="shared" si="0"/>
        <v>805.30973451327429</v>
      </c>
      <c r="G47" s="11">
        <v>9</v>
      </c>
      <c r="H47" s="10">
        <f t="shared" si="3"/>
        <v>10.227272727272727</v>
      </c>
      <c r="I47" s="11"/>
      <c r="J47" s="11"/>
      <c r="K47" s="11"/>
      <c r="L47" s="11"/>
      <c r="M47" s="11"/>
      <c r="N47" s="11"/>
      <c r="O47" s="11">
        <v>9</v>
      </c>
      <c r="P47" s="11"/>
      <c r="Q47" s="11"/>
      <c r="R47" s="11"/>
      <c r="S47" s="11">
        <v>8</v>
      </c>
      <c r="T47" s="11">
        <v>2</v>
      </c>
      <c r="U47" s="11">
        <f t="shared" si="4"/>
        <v>100</v>
      </c>
      <c r="V47" s="11">
        <f t="shared" si="5"/>
        <v>13.65</v>
      </c>
      <c r="W47" s="11">
        <f t="shared" si="1"/>
        <v>15</v>
      </c>
      <c r="X47" s="11">
        <v>10</v>
      </c>
      <c r="Y47" s="10">
        <f t="shared" si="2"/>
        <v>10.989010989010989</v>
      </c>
      <c r="Z47" s="11"/>
      <c r="AA47" s="11"/>
      <c r="AB47" s="11"/>
      <c r="AC47" s="11"/>
      <c r="AD47" s="11"/>
      <c r="AE47" s="35"/>
      <c r="AF47" s="38">
        <f t="shared" si="6"/>
        <v>8.053097345132743</v>
      </c>
      <c r="AG47" s="38">
        <v>15</v>
      </c>
    </row>
    <row r="48" spans="1:33" x14ac:dyDescent="0.25">
      <c r="A48" s="12" t="s">
        <v>226</v>
      </c>
      <c r="B48" s="13" t="s">
        <v>63</v>
      </c>
      <c r="C48" s="10"/>
      <c r="D48" s="11"/>
      <c r="E48" s="29"/>
      <c r="F48" s="10"/>
      <c r="G48" s="11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0"/>
      <c r="Z48" s="11"/>
      <c r="AA48" s="11"/>
      <c r="AB48" s="11"/>
      <c r="AC48" s="11"/>
      <c r="AD48" s="11"/>
      <c r="AE48" s="35"/>
      <c r="AF48" s="38"/>
      <c r="AG48" s="38"/>
    </row>
    <row r="49" spans="1:33" ht="25.5" x14ac:dyDescent="0.25">
      <c r="A49" s="26" t="s">
        <v>57</v>
      </c>
      <c r="B49" s="14" t="s">
        <v>143</v>
      </c>
      <c r="C49" s="10">
        <v>14.106</v>
      </c>
      <c r="D49" s="11"/>
      <c r="E49" s="29"/>
      <c r="F49" s="10">
        <f t="shared" si="0"/>
        <v>0</v>
      </c>
      <c r="G49" s="11"/>
      <c r="H49" s="1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0"/>
      <c r="Z49" s="11"/>
      <c r="AA49" s="11"/>
      <c r="AB49" s="11"/>
      <c r="AC49" s="11"/>
      <c r="AD49" s="11"/>
      <c r="AE49" s="35"/>
      <c r="AF49" s="38"/>
      <c r="AG49" s="38"/>
    </row>
    <row r="50" spans="1:33" ht="38.25" x14ac:dyDescent="0.25">
      <c r="A50" s="26" t="s">
        <v>58</v>
      </c>
      <c r="B50" s="14" t="s">
        <v>144</v>
      </c>
      <c r="C50" s="10">
        <v>16.835000000000001</v>
      </c>
      <c r="D50" s="11"/>
      <c r="E50" s="29"/>
      <c r="F50" s="10">
        <f t="shared" si="0"/>
        <v>0</v>
      </c>
      <c r="G50" s="11"/>
      <c r="H50" s="1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0"/>
      <c r="Z50" s="11"/>
      <c r="AA50" s="11"/>
      <c r="AB50" s="11"/>
      <c r="AC50" s="11"/>
      <c r="AD50" s="11"/>
      <c r="AE50" s="35"/>
      <c r="AF50" s="38"/>
      <c r="AG50" s="38"/>
    </row>
    <row r="51" spans="1:33" ht="25.5" x14ac:dyDescent="0.25">
      <c r="A51" s="26" t="s">
        <v>59</v>
      </c>
      <c r="B51" s="14" t="s">
        <v>145</v>
      </c>
      <c r="C51" s="10">
        <v>17.667000000000002</v>
      </c>
      <c r="D51" s="11"/>
      <c r="E51" s="29"/>
      <c r="F51" s="10">
        <f t="shared" si="0"/>
        <v>0</v>
      </c>
      <c r="G51" s="11"/>
      <c r="H51" s="10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0"/>
      <c r="Z51" s="11"/>
      <c r="AA51" s="11"/>
      <c r="AB51" s="11"/>
      <c r="AC51" s="11"/>
      <c r="AD51" s="11"/>
      <c r="AE51" s="35"/>
      <c r="AF51" s="38"/>
      <c r="AG51" s="38"/>
    </row>
    <row r="52" spans="1:33" ht="25.5" x14ac:dyDescent="0.25">
      <c r="A52" s="26" t="s">
        <v>60</v>
      </c>
      <c r="B52" s="14" t="s">
        <v>146</v>
      </c>
      <c r="C52" s="25">
        <v>4.5330000000000004</v>
      </c>
      <c r="D52" s="11"/>
      <c r="E52" s="29"/>
      <c r="F52" s="10">
        <f t="shared" si="0"/>
        <v>0</v>
      </c>
      <c r="G52" s="11"/>
      <c r="H52" s="10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0"/>
      <c r="Z52" s="11"/>
      <c r="AA52" s="11"/>
      <c r="AB52" s="11"/>
      <c r="AC52" s="11"/>
      <c r="AD52" s="11"/>
      <c r="AE52" s="35"/>
      <c r="AF52" s="38"/>
      <c r="AG52" s="38"/>
    </row>
    <row r="53" spans="1:33" ht="25.5" x14ac:dyDescent="0.25">
      <c r="A53" s="26" t="s">
        <v>227</v>
      </c>
      <c r="B53" s="14" t="s">
        <v>204</v>
      </c>
      <c r="C53" s="16">
        <v>2.85</v>
      </c>
      <c r="D53" s="11"/>
      <c r="E53" s="29"/>
      <c r="F53" s="10">
        <f t="shared" si="0"/>
        <v>0</v>
      </c>
      <c r="G53" s="11"/>
      <c r="H53" s="10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0"/>
      <c r="Z53" s="11"/>
      <c r="AA53" s="11"/>
      <c r="AB53" s="11"/>
      <c r="AC53" s="11"/>
      <c r="AD53" s="11"/>
      <c r="AE53" s="35"/>
      <c r="AF53" s="38"/>
      <c r="AG53" s="38"/>
    </row>
    <row r="54" spans="1:33" ht="68.25" customHeight="1" x14ac:dyDescent="0.25">
      <c r="A54" s="26" t="s">
        <v>61</v>
      </c>
      <c r="B54" s="14" t="s">
        <v>147</v>
      </c>
      <c r="C54" s="16">
        <v>55.363999999999997</v>
      </c>
      <c r="D54" s="11"/>
      <c r="E54" s="29"/>
      <c r="F54" s="10">
        <f t="shared" si="0"/>
        <v>0</v>
      </c>
      <c r="G54" s="11"/>
      <c r="H54" s="10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0"/>
      <c r="Z54" s="11"/>
      <c r="AA54" s="11"/>
      <c r="AB54" s="11"/>
      <c r="AC54" s="11"/>
      <c r="AD54" s="11"/>
      <c r="AE54" s="35"/>
      <c r="AF54" s="38"/>
      <c r="AG54" s="38"/>
    </row>
    <row r="55" spans="1:33" x14ac:dyDescent="0.25">
      <c r="A55" s="26" t="s">
        <v>228</v>
      </c>
      <c r="B55" s="41" t="s">
        <v>62</v>
      </c>
      <c r="C55" s="42"/>
      <c r="D55" s="11"/>
      <c r="E55" s="29"/>
      <c r="F55" s="10" t="e">
        <f t="shared" si="0"/>
        <v>#DIV/0!</v>
      </c>
      <c r="G55" s="11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0"/>
      <c r="Z55" s="11"/>
      <c r="AA55" s="11"/>
      <c r="AB55" s="11"/>
      <c r="AC55" s="11"/>
      <c r="AD55" s="11"/>
      <c r="AE55" s="35"/>
      <c r="AF55" s="38"/>
      <c r="AG55" s="38"/>
    </row>
    <row r="56" spans="1:33" ht="25.5" x14ac:dyDescent="0.25">
      <c r="A56" s="26" t="s">
        <v>229</v>
      </c>
      <c r="B56" s="39" t="s">
        <v>119</v>
      </c>
      <c r="C56" s="40">
        <v>86.8339</v>
      </c>
      <c r="D56" s="11"/>
      <c r="E56" s="29"/>
      <c r="F56" s="10">
        <f t="shared" si="0"/>
        <v>0</v>
      </c>
      <c r="G56" s="11"/>
      <c r="H56" s="1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0"/>
      <c r="Z56" s="11"/>
      <c r="AA56" s="11"/>
      <c r="AB56" s="11"/>
      <c r="AC56" s="11"/>
      <c r="AD56" s="11"/>
      <c r="AE56" s="35"/>
      <c r="AF56" s="38"/>
      <c r="AG56" s="38"/>
    </row>
    <row r="57" spans="1:33" x14ac:dyDescent="0.25">
      <c r="A57" s="12" t="s">
        <v>230</v>
      </c>
      <c r="B57" s="13" t="s">
        <v>67</v>
      </c>
      <c r="C57" s="16"/>
      <c r="D57" s="11"/>
      <c r="E57" s="29"/>
      <c r="F57" s="10" t="e">
        <f t="shared" si="0"/>
        <v>#DIV/0!</v>
      </c>
      <c r="G57" s="11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0"/>
      <c r="Z57" s="11"/>
      <c r="AA57" s="11"/>
      <c r="AB57" s="11"/>
      <c r="AC57" s="11"/>
      <c r="AD57" s="11"/>
      <c r="AE57" s="35"/>
      <c r="AF57" s="38"/>
      <c r="AG57" s="38"/>
    </row>
    <row r="58" spans="1:33" ht="25.5" x14ac:dyDescent="0.25">
      <c r="A58" s="26" t="s">
        <v>64</v>
      </c>
      <c r="B58" s="14" t="s">
        <v>148</v>
      </c>
      <c r="C58" s="16">
        <v>79.590800000000002</v>
      </c>
      <c r="D58" s="11"/>
      <c r="E58" s="29"/>
      <c r="F58" s="10">
        <f t="shared" si="0"/>
        <v>0</v>
      </c>
      <c r="G58" s="11"/>
      <c r="H58" s="10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0"/>
      <c r="Z58" s="11"/>
      <c r="AA58" s="11"/>
      <c r="AB58" s="11"/>
      <c r="AC58" s="11"/>
      <c r="AD58" s="11"/>
      <c r="AE58" s="35"/>
      <c r="AF58" s="38"/>
      <c r="AG58" s="38"/>
    </row>
    <row r="59" spans="1:33" ht="25.5" x14ac:dyDescent="0.25">
      <c r="A59" s="26" t="s">
        <v>65</v>
      </c>
      <c r="B59" s="14" t="s">
        <v>149</v>
      </c>
      <c r="C59" s="16">
        <v>23.495000000000001</v>
      </c>
      <c r="D59" s="11"/>
      <c r="E59" s="29"/>
      <c r="F59" s="10">
        <f t="shared" si="0"/>
        <v>0</v>
      </c>
      <c r="G59" s="11"/>
      <c r="H59" s="10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0"/>
      <c r="Z59" s="11"/>
      <c r="AA59" s="11"/>
      <c r="AB59" s="11"/>
      <c r="AC59" s="11"/>
      <c r="AD59" s="11"/>
      <c r="AE59" s="35"/>
      <c r="AF59" s="38"/>
      <c r="AG59" s="38"/>
    </row>
    <row r="60" spans="1:33" ht="25.5" x14ac:dyDescent="0.25">
      <c r="A60" s="26" t="s">
        <v>66</v>
      </c>
      <c r="B60" s="14" t="s">
        <v>150</v>
      </c>
      <c r="C60" s="16">
        <v>7.452</v>
      </c>
      <c r="D60" s="11"/>
      <c r="E60" s="29"/>
      <c r="F60" s="10">
        <f t="shared" si="0"/>
        <v>0</v>
      </c>
      <c r="G60" s="11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0"/>
      <c r="Z60" s="11"/>
      <c r="AA60" s="11"/>
      <c r="AB60" s="11"/>
      <c r="AC60" s="11"/>
      <c r="AD60" s="11"/>
      <c r="AE60" s="35"/>
      <c r="AF60" s="38"/>
      <c r="AG60" s="38"/>
    </row>
    <row r="61" spans="1:33" x14ac:dyDescent="0.25">
      <c r="A61" s="12" t="s">
        <v>231</v>
      </c>
      <c r="B61" s="13" t="s">
        <v>71</v>
      </c>
      <c r="C61" s="16"/>
      <c r="D61" s="11"/>
      <c r="E61" s="29"/>
      <c r="F61" s="10" t="e">
        <f t="shared" si="0"/>
        <v>#DIV/0!</v>
      </c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0"/>
      <c r="Z61" s="11"/>
      <c r="AA61" s="11"/>
      <c r="AB61" s="11"/>
      <c r="AC61" s="11"/>
      <c r="AD61" s="11"/>
      <c r="AE61" s="35"/>
      <c r="AF61" s="38"/>
      <c r="AG61" s="38"/>
    </row>
    <row r="62" spans="1:33" ht="76.5" x14ac:dyDescent="0.25">
      <c r="A62" s="26" t="s">
        <v>68</v>
      </c>
      <c r="B62" s="14" t="s">
        <v>151</v>
      </c>
      <c r="C62" s="16">
        <v>60.413800000000002</v>
      </c>
      <c r="D62" s="11"/>
      <c r="E62" s="29"/>
      <c r="F62" s="10">
        <f t="shared" si="0"/>
        <v>0</v>
      </c>
      <c r="G62" s="11"/>
      <c r="H62" s="10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0"/>
      <c r="Z62" s="11"/>
      <c r="AA62" s="11"/>
      <c r="AB62" s="11"/>
      <c r="AC62" s="11"/>
      <c r="AD62" s="11"/>
      <c r="AE62" s="35"/>
      <c r="AF62" s="38"/>
      <c r="AG62" s="38"/>
    </row>
    <row r="63" spans="1:33" ht="25.5" x14ac:dyDescent="0.25">
      <c r="A63" s="26" t="s">
        <v>69</v>
      </c>
      <c r="B63" s="14" t="s">
        <v>152</v>
      </c>
      <c r="C63" s="16">
        <v>17.5</v>
      </c>
      <c r="D63" s="11"/>
      <c r="E63" s="29"/>
      <c r="F63" s="10">
        <f t="shared" si="0"/>
        <v>0</v>
      </c>
      <c r="G63" s="11"/>
      <c r="H63" s="1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0"/>
      <c r="Z63" s="11"/>
      <c r="AA63" s="11"/>
      <c r="AB63" s="11"/>
      <c r="AC63" s="11"/>
      <c r="AD63" s="11"/>
      <c r="AE63" s="35"/>
      <c r="AF63" s="38"/>
      <c r="AG63" s="38"/>
    </row>
    <row r="64" spans="1:33" ht="25.5" x14ac:dyDescent="0.25">
      <c r="A64" s="26" t="s">
        <v>70</v>
      </c>
      <c r="B64" s="14" t="s">
        <v>153</v>
      </c>
      <c r="C64" s="16">
        <v>6.758</v>
      </c>
      <c r="D64" s="11"/>
      <c r="E64" s="29"/>
      <c r="F64" s="10">
        <f t="shared" si="0"/>
        <v>0</v>
      </c>
      <c r="G64" s="11"/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0"/>
      <c r="Z64" s="11"/>
      <c r="AA64" s="11"/>
      <c r="AB64" s="11"/>
      <c r="AC64" s="11"/>
      <c r="AD64" s="11"/>
      <c r="AE64" s="35"/>
      <c r="AF64" s="38"/>
      <c r="AG64" s="38"/>
    </row>
    <row r="65" spans="1:33" x14ac:dyDescent="0.25">
      <c r="A65" s="26" t="s">
        <v>232</v>
      </c>
      <c r="B65" s="13" t="s">
        <v>40</v>
      </c>
      <c r="C65" s="16"/>
      <c r="D65" s="11"/>
      <c r="E65" s="29"/>
      <c r="F65" s="10"/>
      <c r="G65" s="11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0"/>
      <c r="Z65" s="11"/>
      <c r="AA65" s="11"/>
      <c r="AB65" s="11"/>
      <c r="AC65" s="11"/>
      <c r="AD65" s="11"/>
      <c r="AE65" s="35"/>
      <c r="AF65" s="38"/>
      <c r="AG65" s="38"/>
    </row>
    <row r="66" spans="1:33" ht="25.5" x14ac:dyDescent="0.25">
      <c r="A66" s="26" t="s">
        <v>72</v>
      </c>
      <c r="B66" s="14" t="s">
        <v>154</v>
      </c>
      <c r="C66" s="16">
        <v>24.680099999999999</v>
      </c>
      <c r="D66" s="11">
        <v>0</v>
      </c>
      <c r="E66" s="29">
        <v>0</v>
      </c>
      <c r="F66" s="10">
        <f t="shared" si="0"/>
        <v>0</v>
      </c>
      <c r="G66" s="11"/>
      <c r="H66" s="10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0"/>
      <c r="Z66" s="11"/>
      <c r="AA66" s="11"/>
      <c r="AB66" s="11"/>
      <c r="AC66" s="11"/>
      <c r="AD66" s="11"/>
      <c r="AE66" s="35"/>
      <c r="AF66" s="38"/>
      <c r="AG66" s="38"/>
    </row>
    <row r="67" spans="1:33" ht="25.5" x14ac:dyDescent="0.25">
      <c r="A67" s="26" t="s">
        <v>73</v>
      </c>
      <c r="B67" s="14" t="s">
        <v>155</v>
      </c>
      <c r="C67" s="16">
        <v>12.462</v>
      </c>
      <c r="D67" s="11">
        <v>31</v>
      </c>
      <c r="E67" s="29">
        <v>32</v>
      </c>
      <c r="F67" s="10">
        <f t="shared" si="0"/>
        <v>256.7806130637137</v>
      </c>
      <c r="G67" s="11">
        <v>2</v>
      </c>
      <c r="H67" s="10">
        <f t="shared" si="3"/>
        <v>6.4516129032258061</v>
      </c>
      <c r="I67" s="11"/>
      <c r="J67" s="11"/>
      <c r="K67" s="11"/>
      <c r="L67" s="11"/>
      <c r="M67" s="11"/>
      <c r="N67" s="11"/>
      <c r="O67" s="11">
        <v>2</v>
      </c>
      <c r="P67" s="11"/>
      <c r="Q67" s="11"/>
      <c r="R67" s="11"/>
      <c r="S67" s="11">
        <v>1</v>
      </c>
      <c r="T67" s="11">
        <v>1</v>
      </c>
      <c r="U67" s="11"/>
      <c r="V67" s="11">
        <f t="shared" si="5"/>
        <v>2.56</v>
      </c>
      <c r="W67" s="11">
        <f t="shared" si="1"/>
        <v>8</v>
      </c>
      <c r="X67" s="11">
        <v>2</v>
      </c>
      <c r="Y67" s="10">
        <f t="shared" si="2"/>
        <v>6.25</v>
      </c>
      <c r="Z67" s="11"/>
      <c r="AA67" s="11"/>
      <c r="AB67" s="11"/>
      <c r="AC67" s="11"/>
      <c r="AD67" s="11"/>
      <c r="AE67" s="35"/>
      <c r="AF67" s="38">
        <f t="shared" si="6"/>
        <v>2.5678061306371371</v>
      </c>
      <c r="AG67" s="38">
        <v>8</v>
      </c>
    </row>
    <row r="68" spans="1:33" ht="38.25" x14ac:dyDescent="0.25">
      <c r="A68" s="26" t="s">
        <v>233</v>
      </c>
      <c r="B68" s="14" t="s">
        <v>205</v>
      </c>
      <c r="C68" s="16">
        <v>22.086500000000001</v>
      </c>
      <c r="D68" s="11">
        <v>0</v>
      </c>
      <c r="E68" s="29">
        <v>62</v>
      </c>
      <c r="F68" s="10">
        <f t="shared" si="0"/>
        <v>280.71446358635365</v>
      </c>
      <c r="G68" s="11"/>
      <c r="H68" s="10"/>
      <c r="I68" s="11"/>
      <c r="J68" s="11"/>
      <c r="K68" s="11"/>
      <c r="L68" s="11"/>
      <c r="M68" s="11"/>
      <c r="N68" s="11"/>
      <c r="O68" s="11">
        <v>0</v>
      </c>
      <c r="P68" s="11"/>
      <c r="Q68" s="11"/>
      <c r="R68" s="11"/>
      <c r="S68" s="11">
        <v>0</v>
      </c>
      <c r="T68" s="11">
        <v>0</v>
      </c>
      <c r="U68" s="11"/>
      <c r="V68" s="10">
        <f t="shared" si="5"/>
        <v>4.96</v>
      </c>
      <c r="W68" s="11">
        <f t="shared" si="1"/>
        <v>8</v>
      </c>
      <c r="X68" s="11">
        <v>4</v>
      </c>
      <c r="Y68" s="10">
        <f t="shared" si="2"/>
        <v>6.4516129032258061</v>
      </c>
      <c r="Z68" s="11"/>
      <c r="AA68" s="11"/>
      <c r="AB68" s="11"/>
      <c r="AC68" s="11"/>
      <c r="AD68" s="11"/>
      <c r="AE68" s="35"/>
      <c r="AF68" s="38">
        <f t="shared" si="6"/>
        <v>2.8071446358635366</v>
      </c>
      <c r="AG68" s="38">
        <v>8</v>
      </c>
    </row>
    <row r="69" spans="1:33" ht="25.5" x14ac:dyDescent="0.25">
      <c r="A69" s="26" t="s">
        <v>234</v>
      </c>
      <c r="B69" s="14" t="s">
        <v>156</v>
      </c>
      <c r="C69" s="16">
        <v>8.8620000000000001</v>
      </c>
      <c r="D69" s="11">
        <v>0</v>
      </c>
      <c r="E69" s="29">
        <v>0</v>
      </c>
      <c r="F69" s="10">
        <f t="shared" si="0"/>
        <v>0</v>
      </c>
      <c r="G69" s="11"/>
      <c r="H69" s="10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0"/>
      <c r="Z69" s="11"/>
      <c r="AA69" s="11"/>
      <c r="AB69" s="11"/>
      <c r="AC69" s="11"/>
      <c r="AD69" s="11"/>
      <c r="AE69" s="35"/>
      <c r="AF69" s="38"/>
      <c r="AG69" s="38"/>
    </row>
    <row r="70" spans="1:33" x14ac:dyDescent="0.25">
      <c r="A70" s="26" t="s">
        <v>235</v>
      </c>
      <c r="B70" s="14" t="s">
        <v>157</v>
      </c>
      <c r="C70" s="16">
        <v>11.2681</v>
      </c>
      <c r="D70" s="11">
        <v>0</v>
      </c>
      <c r="E70" s="29">
        <v>16</v>
      </c>
      <c r="F70" s="10">
        <f t="shared" si="0"/>
        <v>141.99377002334023</v>
      </c>
      <c r="G70" s="11"/>
      <c r="H70" s="10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0"/>
      <c r="Z70" s="11"/>
      <c r="AA70" s="11"/>
      <c r="AB70" s="11"/>
      <c r="AC70" s="11"/>
      <c r="AD70" s="11"/>
      <c r="AE70" s="35"/>
      <c r="AF70" s="38"/>
      <c r="AG70" s="38"/>
    </row>
    <row r="71" spans="1:33" ht="38.25" x14ac:dyDescent="0.25">
      <c r="A71" s="26" t="s">
        <v>236</v>
      </c>
      <c r="B71" s="14" t="s">
        <v>158</v>
      </c>
      <c r="C71" s="16">
        <v>18.846</v>
      </c>
      <c r="D71" s="11">
        <v>232</v>
      </c>
      <c r="E71" s="29">
        <v>184</v>
      </c>
      <c r="F71" s="10">
        <f t="shared" si="0"/>
        <v>976.33450068980153</v>
      </c>
      <c r="G71" s="11">
        <v>15</v>
      </c>
      <c r="H71" s="10">
        <f t="shared" si="3"/>
        <v>6.4655172413793105</v>
      </c>
      <c r="I71" s="11"/>
      <c r="J71" s="11"/>
      <c r="K71" s="11"/>
      <c r="L71" s="11"/>
      <c r="M71" s="11"/>
      <c r="N71" s="11"/>
      <c r="O71" s="11">
        <v>15</v>
      </c>
      <c r="P71" s="11"/>
      <c r="Q71" s="11"/>
      <c r="R71" s="11"/>
      <c r="S71" s="11">
        <v>12</v>
      </c>
      <c r="T71" s="11">
        <v>3</v>
      </c>
      <c r="U71" s="11">
        <f t="shared" si="4"/>
        <v>100</v>
      </c>
      <c r="V71" s="11">
        <f t="shared" si="5"/>
        <v>33.120000000000005</v>
      </c>
      <c r="W71" s="11">
        <f t="shared" si="1"/>
        <v>18.000000000000004</v>
      </c>
      <c r="X71" s="11">
        <v>15</v>
      </c>
      <c r="Y71" s="10">
        <f t="shared" si="2"/>
        <v>8.1521739130434785</v>
      </c>
      <c r="Z71" s="11"/>
      <c r="AA71" s="11"/>
      <c r="AB71" s="11"/>
      <c r="AC71" s="11"/>
      <c r="AD71" s="11"/>
      <c r="AE71" s="35"/>
      <c r="AF71" s="38">
        <f t="shared" si="6"/>
        <v>9.7633450068980157</v>
      </c>
      <c r="AG71" s="38">
        <v>18</v>
      </c>
    </row>
    <row r="72" spans="1:33" ht="25.5" x14ac:dyDescent="0.25">
      <c r="A72" s="26" t="s">
        <v>237</v>
      </c>
      <c r="B72" s="14" t="s">
        <v>159</v>
      </c>
      <c r="C72" s="16">
        <v>16.332000000000001</v>
      </c>
      <c r="D72" s="11">
        <v>37</v>
      </c>
      <c r="E72" s="29">
        <v>5</v>
      </c>
      <c r="F72" s="10">
        <f t="shared" si="0"/>
        <v>30.61474406073965</v>
      </c>
      <c r="G72" s="11">
        <v>2</v>
      </c>
      <c r="H72" s="10">
        <f t="shared" si="3"/>
        <v>5.4054054054054053</v>
      </c>
      <c r="I72" s="11"/>
      <c r="J72" s="11"/>
      <c r="K72" s="11"/>
      <c r="L72" s="11"/>
      <c r="M72" s="11"/>
      <c r="N72" s="11"/>
      <c r="O72" s="11">
        <v>2</v>
      </c>
      <c r="P72" s="11"/>
      <c r="Q72" s="11"/>
      <c r="R72" s="11"/>
      <c r="S72" s="11">
        <v>1</v>
      </c>
      <c r="T72" s="11">
        <v>1</v>
      </c>
      <c r="U72" s="11">
        <f t="shared" si="4"/>
        <v>100</v>
      </c>
      <c r="V72" s="11">
        <f t="shared" si="5"/>
        <v>0.25</v>
      </c>
      <c r="W72" s="11">
        <f t="shared" si="1"/>
        <v>5</v>
      </c>
      <c r="X72" s="11">
        <v>0</v>
      </c>
      <c r="Y72" s="10">
        <f t="shared" si="2"/>
        <v>0</v>
      </c>
      <c r="Z72" s="11"/>
      <c r="AA72" s="11"/>
      <c r="AB72" s="11"/>
      <c r="AC72" s="11"/>
      <c r="AD72" s="11"/>
      <c r="AE72" s="35"/>
      <c r="AF72" s="38">
        <f t="shared" si="6"/>
        <v>0.30614744060739651</v>
      </c>
      <c r="AG72" s="38">
        <v>5</v>
      </c>
    </row>
    <row r="73" spans="1:33" ht="51" x14ac:dyDescent="0.25">
      <c r="A73" s="26" t="s">
        <v>238</v>
      </c>
      <c r="B73" s="14" t="s">
        <v>160</v>
      </c>
      <c r="C73" s="16">
        <v>15.0205</v>
      </c>
      <c r="D73" s="11">
        <v>0</v>
      </c>
      <c r="E73" s="29">
        <v>9</v>
      </c>
      <c r="F73" s="10">
        <f t="shared" si="0"/>
        <v>59.918111913717915</v>
      </c>
      <c r="G73" s="11"/>
      <c r="H73" s="10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0"/>
      <c r="Z73" s="11"/>
      <c r="AA73" s="11"/>
      <c r="AB73" s="11"/>
      <c r="AC73" s="11"/>
      <c r="AD73" s="11"/>
      <c r="AE73" s="35"/>
      <c r="AF73" s="38"/>
      <c r="AG73" s="38"/>
    </row>
    <row r="74" spans="1:33" ht="25.5" x14ac:dyDescent="0.25">
      <c r="A74" s="26" t="s">
        <v>239</v>
      </c>
      <c r="B74" s="14" t="s">
        <v>161</v>
      </c>
      <c r="C74" s="16">
        <v>2.7606000000000002</v>
      </c>
      <c r="D74" s="11">
        <v>0</v>
      </c>
      <c r="E74" s="29">
        <v>0</v>
      </c>
      <c r="F74" s="10">
        <f t="shared" si="0"/>
        <v>0</v>
      </c>
      <c r="G74" s="11"/>
      <c r="H74" s="1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0"/>
      <c r="Z74" s="11"/>
      <c r="AA74" s="11"/>
      <c r="AB74" s="11"/>
      <c r="AC74" s="11"/>
      <c r="AD74" s="11"/>
      <c r="AE74" s="35"/>
      <c r="AF74" s="38"/>
      <c r="AG74" s="38"/>
    </row>
    <row r="75" spans="1:33" ht="38.25" x14ac:dyDescent="0.25">
      <c r="A75" s="26" t="s">
        <v>240</v>
      </c>
      <c r="B75" s="14" t="s">
        <v>162</v>
      </c>
      <c r="C75" s="16">
        <v>10.968500000000001</v>
      </c>
      <c r="D75" s="11">
        <v>0</v>
      </c>
      <c r="E75" s="29">
        <v>0</v>
      </c>
      <c r="F75" s="10">
        <f t="shared" si="0"/>
        <v>0</v>
      </c>
      <c r="G75" s="11"/>
      <c r="H75" s="10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0"/>
      <c r="Z75" s="11"/>
      <c r="AA75" s="11"/>
      <c r="AB75" s="11"/>
      <c r="AC75" s="11"/>
      <c r="AD75" s="11"/>
      <c r="AE75" s="35"/>
      <c r="AF75" s="38"/>
      <c r="AG75" s="38"/>
    </row>
    <row r="76" spans="1:33" x14ac:dyDescent="0.25">
      <c r="A76" s="26" t="s">
        <v>241</v>
      </c>
      <c r="B76" s="13" t="s">
        <v>80</v>
      </c>
      <c r="C76" s="16"/>
      <c r="D76" s="11"/>
      <c r="E76" s="29"/>
      <c r="F76" s="10"/>
      <c r="G76" s="11"/>
      <c r="H76" s="1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0"/>
      <c r="Z76" s="11"/>
      <c r="AA76" s="11"/>
      <c r="AB76" s="11"/>
      <c r="AC76" s="11"/>
      <c r="AD76" s="11"/>
      <c r="AE76" s="35"/>
      <c r="AF76" s="38"/>
      <c r="AG76" s="38"/>
    </row>
    <row r="77" spans="1:33" ht="25.5" x14ac:dyDescent="0.25">
      <c r="A77" s="26" t="s">
        <v>75</v>
      </c>
      <c r="B77" s="14" t="s">
        <v>163</v>
      </c>
      <c r="C77" s="16">
        <v>19.0381</v>
      </c>
      <c r="D77" s="11"/>
      <c r="E77" s="29"/>
      <c r="F77" s="10">
        <f t="shared" si="0"/>
        <v>0</v>
      </c>
      <c r="G77" s="11"/>
      <c r="H77" s="10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0"/>
      <c r="Z77" s="11"/>
      <c r="AA77" s="11"/>
      <c r="AB77" s="11"/>
      <c r="AC77" s="11"/>
      <c r="AD77" s="11"/>
      <c r="AE77" s="35"/>
      <c r="AF77" s="38"/>
      <c r="AG77" s="38"/>
    </row>
    <row r="78" spans="1:33" ht="76.5" x14ac:dyDescent="0.25">
      <c r="A78" s="26" t="s">
        <v>76</v>
      </c>
      <c r="B78" s="14" t="s">
        <v>164</v>
      </c>
      <c r="C78" s="16">
        <v>49.19</v>
      </c>
      <c r="D78" s="11"/>
      <c r="E78" s="29"/>
      <c r="F78" s="10">
        <f t="shared" ref="F78:F130" si="7">E78*100/C78</f>
        <v>0</v>
      </c>
      <c r="G78" s="11"/>
      <c r="H78" s="10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0"/>
      <c r="Z78" s="11"/>
      <c r="AA78" s="11"/>
      <c r="AB78" s="11"/>
      <c r="AC78" s="11"/>
      <c r="AD78" s="11"/>
      <c r="AE78" s="35"/>
      <c r="AF78" s="38"/>
      <c r="AG78" s="38"/>
    </row>
    <row r="79" spans="1:33" ht="25.5" x14ac:dyDescent="0.25">
      <c r="A79" s="26" t="s">
        <v>77</v>
      </c>
      <c r="B79" s="14" t="s">
        <v>165</v>
      </c>
      <c r="C79" s="16">
        <v>12.4422</v>
      </c>
      <c r="D79" s="11"/>
      <c r="E79" s="29"/>
      <c r="F79" s="10">
        <f t="shared" si="7"/>
        <v>0</v>
      </c>
      <c r="G79" s="11"/>
      <c r="H79" s="10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0"/>
      <c r="Z79" s="11"/>
      <c r="AA79" s="11"/>
      <c r="AB79" s="11"/>
      <c r="AC79" s="11"/>
      <c r="AD79" s="11"/>
      <c r="AE79" s="35"/>
      <c r="AF79" s="38"/>
      <c r="AG79" s="38"/>
    </row>
    <row r="80" spans="1:33" ht="25.5" x14ac:dyDescent="0.25">
      <c r="A80" s="26" t="s">
        <v>78</v>
      </c>
      <c r="B80" s="14" t="s">
        <v>166</v>
      </c>
      <c r="C80" s="16">
        <v>11.343999999999999</v>
      </c>
      <c r="D80" s="11"/>
      <c r="E80" s="29"/>
      <c r="F80" s="10">
        <f t="shared" si="7"/>
        <v>0</v>
      </c>
      <c r="G80" s="11"/>
      <c r="H80" s="1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0"/>
      <c r="Z80" s="11"/>
      <c r="AA80" s="11"/>
      <c r="AB80" s="11"/>
      <c r="AC80" s="11"/>
      <c r="AD80" s="11"/>
      <c r="AE80" s="35"/>
      <c r="AF80" s="38"/>
      <c r="AG80" s="38"/>
    </row>
    <row r="81" spans="1:33" ht="63.75" x14ac:dyDescent="0.25">
      <c r="A81" s="26" t="s">
        <v>242</v>
      </c>
      <c r="B81" s="14" t="s">
        <v>206</v>
      </c>
      <c r="C81" s="16">
        <v>26.6797</v>
      </c>
      <c r="D81" s="11"/>
      <c r="E81" s="29"/>
      <c r="F81" s="10">
        <f t="shared" si="7"/>
        <v>0</v>
      </c>
      <c r="G81" s="11"/>
      <c r="H81" s="1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0"/>
      <c r="Z81" s="11"/>
      <c r="AA81" s="11"/>
      <c r="AB81" s="11"/>
      <c r="AC81" s="11"/>
      <c r="AD81" s="11"/>
      <c r="AE81" s="35"/>
      <c r="AF81" s="38"/>
      <c r="AG81" s="38"/>
    </row>
    <row r="82" spans="1:33" x14ac:dyDescent="0.25">
      <c r="A82" s="12" t="s">
        <v>243</v>
      </c>
      <c r="B82" s="13" t="s">
        <v>74</v>
      </c>
      <c r="C82" s="16"/>
      <c r="D82" s="11"/>
      <c r="E82" s="29"/>
      <c r="F82" s="10"/>
      <c r="G82" s="11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0"/>
      <c r="Z82" s="11"/>
      <c r="AA82" s="11"/>
      <c r="AB82" s="11"/>
      <c r="AC82" s="11"/>
      <c r="AD82" s="11"/>
      <c r="AE82" s="35"/>
      <c r="AF82" s="38"/>
      <c r="AG82" s="38"/>
    </row>
    <row r="83" spans="1:33" ht="25.5" x14ac:dyDescent="0.25">
      <c r="A83" s="26" t="s">
        <v>79</v>
      </c>
      <c r="B83" s="14" t="s">
        <v>167</v>
      </c>
      <c r="C83" s="16">
        <v>8.3520000000000003</v>
      </c>
      <c r="D83" s="11">
        <v>30</v>
      </c>
      <c r="E83" s="29">
        <v>22</v>
      </c>
      <c r="F83" s="10">
        <f t="shared" si="7"/>
        <v>263.40996168582376</v>
      </c>
      <c r="G83" s="11">
        <v>3</v>
      </c>
      <c r="H83" s="10">
        <f t="shared" si="3"/>
        <v>10</v>
      </c>
      <c r="I83" s="11"/>
      <c r="J83" s="11"/>
      <c r="K83" s="11"/>
      <c r="L83" s="11"/>
      <c r="M83" s="11">
        <v>2</v>
      </c>
      <c r="N83" s="11">
        <v>1</v>
      </c>
      <c r="O83" s="11">
        <v>2</v>
      </c>
      <c r="P83" s="11"/>
      <c r="Q83" s="11"/>
      <c r="R83" s="11"/>
      <c r="S83" s="11">
        <v>1</v>
      </c>
      <c r="T83" s="11">
        <v>1</v>
      </c>
      <c r="U83" s="11">
        <f t="shared" ref="U83:U131" si="8">O83*100/G83</f>
        <v>66.666666666666671</v>
      </c>
      <c r="V83" s="43">
        <f t="shared" si="5"/>
        <v>1.76</v>
      </c>
      <c r="W83" s="11">
        <f t="shared" ref="W83:W129" si="9">V83*100/E83</f>
        <v>8</v>
      </c>
      <c r="X83" s="11">
        <v>1</v>
      </c>
      <c r="Y83" s="10">
        <f t="shared" ref="Y83:Y129" si="10">X83*100/E83</f>
        <v>4.5454545454545459</v>
      </c>
      <c r="Z83" s="11"/>
      <c r="AA83" s="11"/>
      <c r="AB83" s="11"/>
      <c r="AC83" s="11"/>
      <c r="AD83" s="11"/>
      <c r="AE83" s="35">
        <v>1</v>
      </c>
      <c r="AF83" s="38">
        <f t="shared" si="6"/>
        <v>2.6340996168582373</v>
      </c>
      <c r="AG83" s="38">
        <v>8</v>
      </c>
    </row>
    <row r="84" spans="1:33" ht="51" x14ac:dyDescent="0.25">
      <c r="A84" s="26" t="s">
        <v>244</v>
      </c>
      <c r="B84" s="14" t="s">
        <v>168</v>
      </c>
      <c r="C84" s="16">
        <v>69.177999999999997</v>
      </c>
      <c r="D84" s="11">
        <v>773</v>
      </c>
      <c r="E84" s="29">
        <v>682</v>
      </c>
      <c r="F84" s="10">
        <f t="shared" si="7"/>
        <v>985.86255746046436</v>
      </c>
      <c r="G84" s="11">
        <v>40</v>
      </c>
      <c r="H84" s="10">
        <f t="shared" si="3"/>
        <v>5.1746442432082791</v>
      </c>
      <c r="I84" s="11"/>
      <c r="J84" s="11"/>
      <c r="K84" s="11"/>
      <c r="L84" s="11"/>
      <c r="M84" s="11"/>
      <c r="N84" s="11"/>
      <c r="O84" s="11">
        <v>40</v>
      </c>
      <c r="P84" s="11"/>
      <c r="Q84" s="11"/>
      <c r="R84" s="11"/>
      <c r="S84" s="11">
        <v>15</v>
      </c>
      <c r="T84" s="11">
        <v>25</v>
      </c>
      <c r="U84" s="11">
        <f t="shared" si="8"/>
        <v>100</v>
      </c>
      <c r="V84" s="11">
        <f t="shared" si="5"/>
        <v>122.76</v>
      </c>
      <c r="W84" s="11">
        <f t="shared" si="9"/>
        <v>18</v>
      </c>
      <c r="X84" s="11">
        <v>40</v>
      </c>
      <c r="Y84" s="10">
        <f t="shared" si="10"/>
        <v>5.8651026392961878</v>
      </c>
      <c r="Z84" s="11"/>
      <c r="AA84" s="11"/>
      <c r="AB84" s="11"/>
      <c r="AC84" s="11"/>
      <c r="AD84" s="11"/>
      <c r="AE84" s="35"/>
      <c r="AF84" s="38">
        <f t="shared" si="6"/>
        <v>9.8586255746046429</v>
      </c>
      <c r="AG84" s="38">
        <v>18</v>
      </c>
    </row>
    <row r="85" spans="1:33" ht="25.5" x14ac:dyDescent="0.25">
      <c r="A85" s="26" t="s">
        <v>245</v>
      </c>
      <c r="B85" s="14" t="s">
        <v>169</v>
      </c>
      <c r="C85" s="16">
        <v>9.0981000000000005</v>
      </c>
      <c r="D85" s="11">
        <v>102</v>
      </c>
      <c r="E85" s="29">
        <v>89</v>
      </c>
      <c r="F85" s="10">
        <f t="shared" si="7"/>
        <v>978.22622305756147</v>
      </c>
      <c r="G85" s="11">
        <v>3</v>
      </c>
      <c r="H85" s="10">
        <f t="shared" si="3"/>
        <v>2.9411764705882355</v>
      </c>
      <c r="I85" s="11"/>
      <c r="J85" s="11"/>
      <c r="K85" s="11"/>
      <c r="L85" s="11"/>
      <c r="M85" s="11"/>
      <c r="N85" s="11"/>
      <c r="O85" s="11">
        <v>3</v>
      </c>
      <c r="P85" s="11"/>
      <c r="Q85" s="11"/>
      <c r="R85" s="11"/>
      <c r="S85" s="11">
        <v>2</v>
      </c>
      <c r="T85" s="11">
        <v>1</v>
      </c>
      <c r="U85" s="11">
        <f t="shared" si="8"/>
        <v>100</v>
      </c>
      <c r="V85" s="11">
        <f t="shared" si="5"/>
        <v>16.02</v>
      </c>
      <c r="W85" s="11">
        <f t="shared" si="9"/>
        <v>18</v>
      </c>
      <c r="X85" s="11">
        <v>8</v>
      </c>
      <c r="Y85" s="10">
        <f t="shared" si="10"/>
        <v>8.9887640449438209</v>
      </c>
      <c r="Z85" s="11"/>
      <c r="AA85" s="11"/>
      <c r="AB85" s="11"/>
      <c r="AC85" s="11"/>
      <c r="AD85" s="11"/>
      <c r="AE85" s="35"/>
      <c r="AF85" s="38">
        <f t="shared" si="6"/>
        <v>9.7822622305756148</v>
      </c>
      <c r="AG85" s="38">
        <v>18</v>
      </c>
    </row>
    <row r="86" spans="1:33" ht="25.5" x14ac:dyDescent="0.25">
      <c r="A86" s="26" t="s">
        <v>246</v>
      </c>
      <c r="B86" s="14" t="s">
        <v>170</v>
      </c>
      <c r="C86" s="16">
        <v>15.8748</v>
      </c>
      <c r="D86" s="11">
        <v>117</v>
      </c>
      <c r="E86" s="29">
        <v>119</v>
      </c>
      <c r="F86" s="10">
        <f t="shared" si="7"/>
        <v>749.61574319046542</v>
      </c>
      <c r="G86" s="11">
        <v>12</v>
      </c>
      <c r="H86" s="10">
        <f t="shared" si="3"/>
        <v>10.256410256410257</v>
      </c>
      <c r="I86" s="11"/>
      <c r="J86" s="11"/>
      <c r="K86" s="11"/>
      <c r="L86" s="11"/>
      <c r="M86" s="11"/>
      <c r="N86" s="11"/>
      <c r="O86" s="11">
        <v>11</v>
      </c>
      <c r="P86" s="11"/>
      <c r="Q86" s="11"/>
      <c r="R86" s="11"/>
      <c r="S86" s="11">
        <v>8</v>
      </c>
      <c r="T86" s="11">
        <v>3</v>
      </c>
      <c r="U86" s="11">
        <f t="shared" si="8"/>
        <v>91.666666666666671</v>
      </c>
      <c r="V86" s="11">
        <f t="shared" si="5"/>
        <v>17.849999999999998</v>
      </c>
      <c r="W86" s="11">
        <f t="shared" si="9"/>
        <v>14.999999999999998</v>
      </c>
      <c r="X86" s="11">
        <v>13</v>
      </c>
      <c r="Y86" s="10">
        <f t="shared" si="10"/>
        <v>10.92436974789916</v>
      </c>
      <c r="Z86" s="11"/>
      <c r="AA86" s="11"/>
      <c r="AB86" s="11"/>
      <c r="AC86" s="11"/>
      <c r="AD86" s="11"/>
      <c r="AE86" s="35"/>
      <c r="AF86" s="38">
        <f t="shared" si="6"/>
        <v>7.4961574319046536</v>
      </c>
      <c r="AG86" s="38">
        <v>15</v>
      </c>
    </row>
    <row r="87" spans="1:33" ht="38.25" x14ac:dyDescent="0.25">
      <c r="A87" s="26" t="s">
        <v>247</v>
      </c>
      <c r="B87" s="14" t="s">
        <v>171</v>
      </c>
      <c r="C87" s="16">
        <v>10.880599999999999</v>
      </c>
      <c r="D87" s="11">
        <v>34</v>
      </c>
      <c r="E87" s="29">
        <v>34</v>
      </c>
      <c r="F87" s="10">
        <f t="shared" si="7"/>
        <v>312.48276749443966</v>
      </c>
      <c r="G87" s="11">
        <v>2</v>
      </c>
      <c r="H87" s="10">
        <f t="shared" ref="H87:H129" si="11">G87*100/D87</f>
        <v>5.882352941176471</v>
      </c>
      <c r="I87" s="11"/>
      <c r="J87" s="11"/>
      <c r="K87" s="11"/>
      <c r="L87" s="11"/>
      <c r="M87" s="11"/>
      <c r="N87" s="11"/>
      <c r="O87" s="11">
        <v>2</v>
      </c>
      <c r="P87" s="11"/>
      <c r="Q87" s="11"/>
      <c r="R87" s="11"/>
      <c r="S87" s="11">
        <v>1</v>
      </c>
      <c r="T87" s="11">
        <v>1</v>
      </c>
      <c r="U87" s="11">
        <f t="shared" si="8"/>
        <v>100</v>
      </c>
      <c r="V87" s="11">
        <f t="shared" ref="V87:V130" si="12">E87/100*AG87</f>
        <v>4.08</v>
      </c>
      <c r="W87" s="11">
        <f t="shared" si="9"/>
        <v>12</v>
      </c>
      <c r="X87" s="11">
        <v>3</v>
      </c>
      <c r="Y87" s="10">
        <f t="shared" si="10"/>
        <v>8.8235294117647065</v>
      </c>
      <c r="Z87" s="11"/>
      <c r="AA87" s="11"/>
      <c r="AB87" s="11"/>
      <c r="AC87" s="11"/>
      <c r="AD87" s="11"/>
      <c r="AE87" s="35"/>
      <c r="AF87" s="38">
        <f t="shared" ref="AF87:AF129" si="13">E87/C87</f>
        <v>3.1248276749443966</v>
      </c>
      <c r="AG87" s="38">
        <v>12</v>
      </c>
    </row>
    <row r="88" spans="1:33" x14ac:dyDescent="0.25">
      <c r="A88" s="12" t="s">
        <v>248</v>
      </c>
      <c r="B88" s="13" t="s">
        <v>81</v>
      </c>
      <c r="C88" s="16"/>
      <c r="D88" s="11"/>
      <c r="E88" s="29"/>
      <c r="F88" s="10"/>
      <c r="G88" s="11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0"/>
      <c r="Z88" s="11"/>
      <c r="AA88" s="11"/>
      <c r="AB88" s="11"/>
      <c r="AC88" s="11"/>
      <c r="AD88" s="11"/>
      <c r="AE88" s="35"/>
      <c r="AF88" s="38"/>
      <c r="AG88" s="38"/>
    </row>
    <row r="89" spans="1:33" ht="25.5" x14ac:dyDescent="0.25">
      <c r="A89" s="26" t="s">
        <v>249</v>
      </c>
      <c r="B89" s="14" t="s">
        <v>172</v>
      </c>
      <c r="C89" s="16">
        <v>76.063999999999993</v>
      </c>
      <c r="D89" s="11"/>
      <c r="E89" s="29"/>
      <c r="F89" s="10">
        <f t="shared" si="7"/>
        <v>0</v>
      </c>
      <c r="G89" s="11"/>
      <c r="H89" s="10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0"/>
      <c r="Z89" s="11"/>
      <c r="AA89" s="11"/>
      <c r="AB89" s="11"/>
      <c r="AC89" s="11"/>
      <c r="AD89" s="11"/>
      <c r="AE89" s="35"/>
      <c r="AF89" s="38"/>
      <c r="AG89" s="38"/>
    </row>
    <row r="90" spans="1:33" x14ac:dyDescent="0.25">
      <c r="A90" s="12" t="s">
        <v>250</v>
      </c>
      <c r="B90" s="13" t="s">
        <v>84</v>
      </c>
      <c r="C90" s="16"/>
      <c r="D90" s="11"/>
      <c r="E90" s="29"/>
      <c r="F90" s="10"/>
      <c r="G90" s="11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0"/>
      <c r="Z90" s="11"/>
      <c r="AA90" s="11"/>
      <c r="AB90" s="11"/>
      <c r="AC90" s="11"/>
      <c r="AD90" s="11"/>
      <c r="AE90" s="35"/>
      <c r="AF90" s="38"/>
      <c r="AG90" s="38"/>
    </row>
    <row r="91" spans="1:33" ht="25.5" x14ac:dyDescent="0.25">
      <c r="A91" s="26" t="s">
        <v>82</v>
      </c>
      <c r="B91" s="14" t="s">
        <v>173</v>
      </c>
      <c r="C91" s="16">
        <v>26.05</v>
      </c>
      <c r="D91" s="11"/>
      <c r="E91" s="29"/>
      <c r="F91" s="10">
        <f t="shared" si="7"/>
        <v>0</v>
      </c>
      <c r="G91" s="11"/>
      <c r="H91" s="10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0"/>
      <c r="Z91" s="11"/>
      <c r="AA91" s="11"/>
      <c r="AB91" s="11"/>
      <c r="AC91" s="11"/>
      <c r="AD91" s="11"/>
      <c r="AE91" s="35"/>
      <c r="AF91" s="38"/>
      <c r="AG91" s="38"/>
    </row>
    <row r="92" spans="1:33" ht="25.5" x14ac:dyDescent="0.25">
      <c r="A92" s="26" t="s">
        <v>251</v>
      </c>
      <c r="B92" s="14" t="s">
        <v>174</v>
      </c>
      <c r="C92" s="16">
        <v>2.9691999999999998</v>
      </c>
      <c r="D92" s="11"/>
      <c r="E92" s="29"/>
      <c r="F92" s="10">
        <f t="shared" si="7"/>
        <v>0</v>
      </c>
      <c r="G92" s="11"/>
      <c r="H92" s="1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0"/>
      <c r="Z92" s="11"/>
      <c r="AA92" s="11"/>
      <c r="AB92" s="11"/>
      <c r="AC92" s="11"/>
      <c r="AD92" s="11"/>
      <c r="AE92" s="35"/>
      <c r="AF92" s="38"/>
      <c r="AG92" s="38"/>
    </row>
    <row r="93" spans="1:33" ht="41.25" customHeight="1" x14ac:dyDescent="0.25">
      <c r="A93" s="26"/>
      <c r="B93" s="14" t="s">
        <v>207</v>
      </c>
      <c r="C93" s="16">
        <v>22.713000000000001</v>
      </c>
      <c r="D93" s="11"/>
      <c r="E93" s="29"/>
      <c r="F93" s="10">
        <f t="shared" si="7"/>
        <v>0</v>
      </c>
      <c r="G93" s="11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0"/>
      <c r="Z93" s="11"/>
      <c r="AA93" s="11"/>
      <c r="AB93" s="11"/>
      <c r="AC93" s="11"/>
      <c r="AD93" s="11"/>
      <c r="AE93" s="35"/>
      <c r="AF93" s="38"/>
      <c r="AG93" s="38"/>
    </row>
    <row r="94" spans="1:33" ht="51" x14ac:dyDescent="0.25">
      <c r="A94" s="26" t="s">
        <v>252</v>
      </c>
      <c r="B94" s="14" t="s">
        <v>175</v>
      </c>
      <c r="C94" s="16">
        <v>13.407400000000001</v>
      </c>
      <c r="D94" s="11"/>
      <c r="E94" s="29"/>
      <c r="F94" s="10">
        <f t="shared" si="7"/>
        <v>0</v>
      </c>
      <c r="G94" s="11"/>
      <c r="H94" s="10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0"/>
      <c r="Z94" s="11"/>
      <c r="AA94" s="11"/>
      <c r="AB94" s="11"/>
      <c r="AC94" s="11"/>
      <c r="AD94" s="11"/>
      <c r="AE94" s="35"/>
      <c r="AF94" s="38"/>
      <c r="AG94" s="38"/>
    </row>
    <row r="95" spans="1:33" ht="38.25" x14ac:dyDescent="0.25">
      <c r="A95" s="26" t="s">
        <v>253</v>
      </c>
      <c r="B95" s="14" t="s">
        <v>176</v>
      </c>
      <c r="C95" s="16">
        <v>9.3056000000000001</v>
      </c>
      <c r="D95" s="11"/>
      <c r="E95" s="29"/>
      <c r="F95" s="10">
        <f t="shared" si="7"/>
        <v>0</v>
      </c>
      <c r="G95" s="11"/>
      <c r="H95" s="10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0"/>
      <c r="Z95" s="11"/>
      <c r="AA95" s="11"/>
      <c r="AB95" s="11"/>
      <c r="AC95" s="11"/>
      <c r="AD95" s="11"/>
      <c r="AE95" s="35"/>
      <c r="AF95" s="38"/>
      <c r="AG95" s="38"/>
    </row>
    <row r="96" spans="1:33" ht="38.25" x14ac:dyDescent="0.25">
      <c r="A96" s="26" t="s">
        <v>254</v>
      </c>
      <c r="B96" s="14" t="s">
        <v>177</v>
      </c>
      <c r="C96" s="16">
        <v>22.952400000000001</v>
      </c>
      <c r="D96" s="11"/>
      <c r="E96" s="29"/>
      <c r="F96" s="10">
        <f t="shared" si="7"/>
        <v>0</v>
      </c>
      <c r="G96" s="11"/>
      <c r="H96" s="10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0"/>
      <c r="Z96" s="11"/>
      <c r="AA96" s="11"/>
      <c r="AB96" s="11"/>
      <c r="AC96" s="11"/>
      <c r="AD96" s="11"/>
      <c r="AE96" s="35"/>
      <c r="AF96" s="38"/>
      <c r="AG96" s="38"/>
    </row>
    <row r="97" spans="1:33" ht="25.5" x14ac:dyDescent="0.25">
      <c r="A97" s="26" t="s">
        <v>255</v>
      </c>
      <c r="B97" s="14" t="s">
        <v>178</v>
      </c>
      <c r="C97" s="16">
        <v>11.868</v>
      </c>
      <c r="D97" s="11"/>
      <c r="E97" s="29"/>
      <c r="F97" s="10">
        <f t="shared" si="7"/>
        <v>0</v>
      </c>
      <c r="G97" s="11"/>
      <c r="H97" s="10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0"/>
      <c r="Z97" s="11"/>
      <c r="AA97" s="11"/>
      <c r="AB97" s="11"/>
      <c r="AC97" s="11"/>
      <c r="AD97" s="11"/>
      <c r="AE97" s="35"/>
      <c r="AF97" s="38"/>
      <c r="AG97" s="38"/>
    </row>
    <row r="98" spans="1:33" x14ac:dyDescent="0.25">
      <c r="A98" s="26" t="s">
        <v>83</v>
      </c>
      <c r="B98" s="13" t="s">
        <v>94</v>
      </c>
      <c r="C98" s="16"/>
      <c r="D98" s="11"/>
      <c r="E98" s="29"/>
      <c r="F98" s="10"/>
      <c r="G98" s="11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0"/>
      <c r="Z98" s="11"/>
      <c r="AA98" s="11"/>
      <c r="AB98" s="11"/>
      <c r="AC98" s="11"/>
      <c r="AD98" s="11"/>
      <c r="AE98" s="35"/>
      <c r="AF98" s="38"/>
      <c r="AG98" s="38"/>
    </row>
    <row r="99" spans="1:33" ht="25.5" x14ac:dyDescent="0.25">
      <c r="A99" s="27" t="s">
        <v>85</v>
      </c>
      <c r="B99" s="17" t="s">
        <v>97</v>
      </c>
      <c r="C99" s="16">
        <v>3.5779999999999998</v>
      </c>
      <c r="D99" s="11"/>
      <c r="E99" s="29"/>
      <c r="F99" s="10">
        <f t="shared" si="7"/>
        <v>0</v>
      </c>
      <c r="G99" s="11"/>
      <c r="H99" s="10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0"/>
      <c r="Z99" s="11"/>
      <c r="AA99" s="11"/>
      <c r="AB99" s="11"/>
      <c r="AC99" s="11"/>
      <c r="AD99" s="11"/>
      <c r="AE99" s="35"/>
      <c r="AF99" s="38"/>
      <c r="AG99" s="38"/>
    </row>
    <row r="100" spans="1:33" ht="51" x14ac:dyDescent="0.25">
      <c r="A100" s="27" t="s">
        <v>86</v>
      </c>
      <c r="B100" s="17" t="s">
        <v>179</v>
      </c>
      <c r="C100" s="16">
        <v>44.17</v>
      </c>
      <c r="D100" s="11"/>
      <c r="E100" s="29"/>
      <c r="F100" s="10">
        <f t="shared" si="7"/>
        <v>0</v>
      </c>
      <c r="G100" s="11"/>
      <c r="H100" s="10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0"/>
      <c r="Z100" s="11"/>
      <c r="AA100" s="11"/>
      <c r="AB100" s="11"/>
      <c r="AC100" s="11"/>
      <c r="AD100" s="11"/>
      <c r="AE100" s="35"/>
      <c r="AF100" s="38"/>
      <c r="AG100" s="38"/>
    </row>
    <row r="101" spans="1:33" ht="76.5" x14ac:dyDescent="0.25">
      <c r="A101" s="27" t="s">
        <v>87</v>
      </c>
      <c r="B101" s="17" t="s">
        <v>180</v>
      </c>
      <c r="C101" s="16">
        <v>60.222999999999999</v>
      </c>
      <c r="D101" s="11"/>
      <c r="E101" s="29"/>
      <c r="F101" s="10">
        <f t="shared" si="7"/>
        <v>0</v>
      </c>
      <c r="G101" s="11"/>
      <c r="H101" s="10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0"/>
      <c r="Z101" s="11"/>
      <c r="AA101" s="11"/>
      <c r="AB101" s="11"/>
      <c r="AC101" s="11"/>
      <c r="AD101" s="11"/>
      <c r="AE101" s="35"/>
      <c r="AF101" s="38"/>
      <c r="AG101" s="38"/>
    </row>
    <row r="102" spans="1:33" x14ac:dyDescent="0.25">
      <c r="A102" s="12" t="s">
        <v>88</v>
      </c>
      <c r="B102" s="13" t="s">
        <v>89</v>
      </c>
      <c r="C102" s="16"/>
      <c r="D102" s="11"/>
      <c r="E102" s="29"/>
      <c r="F102" s="10"/>
      <c r="G102" s="11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0"/>
      <c r="Z102" s="11"/>
      <c r="AA102" s="11"/>
      <c r="AB102" s="11"/>
      <c r="AC102" s="11"/>
      <c r="AD102" s="11"/>
      <c r="AE102" s="35"/>
      <c r="AF102" s="38"/>
      <c r="AG102" s="38"/>
    </row>
    <row r="103" spans="1:33" ht="76.5" x14ac:dyDescent="0.25">
      <c r="A103" s="26" t="s">
        <v>90</v>
      </c>
      <c r="B103" s="14" t="s">
        <v>181</v>
      </c>
      <c r="C103" s="16">
        <v>19.512</v>
      </c>
      <c r="D103" s="11"/>
      <c r="E103" s="29"/>
      <c r="F103" s="10">
        <f t="shared" si="7"/>
        <v>0</v>
      </c>
      <c r="G103" s="11"/>
      <c r="H103" s="10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0"/>
      <c r="Z103" s="11"/>
      <c r="AA103" s="11"/>
      <c r="AB103" s="11"/>
      <c r="AC103" s="11"/>
      <c r="AD103" s="11"/>
      <c r="AE103" s="35"/>
      <c r="AF103" s="38"/>
      <c r="AG103" s="38"/>
    </row>
    <row r="104" spans="1:33" ht="25.5" x14ac:dyDescent="0.25">
      <c r="A104" s="26" t="s">
        <v>91</v>
      </c>
      <c r="B104" s="14" t="s">
        <v>182</v>
      </c>
      <c r="C104" s="16">
        <v>16.651</v>
      </c>
      <c r="D104" s="11"/>
      <c r="E104" s="29"/>
      <c r="F104" s="10">
        <f t="shared" si="7"/>
        <v>0</v>
      </c>
      <c r="G104" s="11"/>
      <c r="H104" s="10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0"/>
      <c r="Z104" s="11"/>
      <c r="AA104" s="11"/>
      <c r="AB104" s="11"/>
      <c r="AC104" s="11"/>
      <c r="AD104" s="11"/>
      <c r="AE104" s="35"/>
      <c r="AF104" s="38"/>
      <c r="AG104" s="38"/>
    </row>
    <row r="105" spans="1:33" ht="25.5" x14ac:dyDescent="0.25">
      <c r="A105" s="26" t="s">
        <v>92</v>
      </c>
      <c r="B105" s="14" t="s">
        <v>183</v>
      </c>
      <c r="C105" s="16">
        <v>12.943</v>
      </c>
      <c r="D105" s="11"/>
      <c r="E105" s="29"/>
      <c r="F105" s="10">
        <f t="shared" si="7"/>
        <v>0</v>
      </c>
      <c r="G105" s="11"/>
      <c r="H105" s="10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0"/>
      <c r="Z105" s="11"/>
      <c r="AA105" s="11"/>
      <c r="AB105" s="11"/>
      <c r="AC105" s="11"/>
      <c r="AD105" s="11"/>
      <c r="AE105" s="35"/>
      <c r="AF105" s="38"/>
      <c r="AG105" s="38"/>
    </row>
    <row r="106" spans="1:33" ht="25.5" x14ac:dyDescent="0.25">
      <c r="A106" s="26" t="s">
        <v>93</v>
      </c>
      <c r="B106" s="14" t="s">
        <v>184</v>
      </c>
      <c r="C106" s="16">
        <v>69.356999999999999</v>
      </c>
      <c r="D106" s="11"/>
      <c r="E106" s="29"/>
      <c r="F106" s="10">
        <f t="shared" si="7"/>
        <v>0</v>
      </c>
      <c r="G106" s="11"/>
      <c r="H106" s="10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0"/>
      <c r="Z106" s="11"/>
      <c r="AA106" s="11"/>
      <c r="AB106" s="11"/>
      <c r="AC106" s="11"/>
      <c r="AD106" s="11"/>
      <c r="AE106" s="35"/>
      <c r="AF106" s="38"/>
      <c r="AG106" s="38"/>
    </row>
    <row r="107" spans="1:33" x14ac:dyDescent="0.25">
      <c r="A107" s="18" t="s">
        <v>256</v>
      </c>
      <c r="B107" s="19" t="s">
        <v>99</v>
      </c>
      <c r="C107" s="16"/>
      <c r="D107" s="11"/>
      <c r="E107" s="29"/>
      <c r="F107" s="10"/>
      <c r="G107" s="11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0"/>
      <c r="Z107" s="11"/>
      <c r="AA107" s="11"/>
      <c r="AB107" s="11"/>
      <c r="AC107" s="11"/>
      <c r="AD107" s="11"/>
      <c r="AE107" s="35"/>
      <c r="AF107" s="38"/>
      <c r="AG107" s="38"/>
    </row>
    <row r="108" spans="1:33" ht="25.5" x14ac:dyDescent="0.25">
      <c r="A108" s="27" t="s">
        <v>95</v>
      </c>
      <c r="B108" s="17" t="s">
        <v>185</v>
      </c>
      <c r="C108" s="16">
        <v>31.669</v>
      </c>
      <c r="D108" s="11">
        <v>127</v>
      </c>
      <c r="E108" s="29">
        <v>59</v>
      </c>
      <c r="F108" s="10">
        <f t="shared" si="7"/>
        <v>186.30206195332974</v>
      </c>
      <c r="G108" s="11">
        <v>3</v>
      </c>
      <c r="H108" s="10">
        <f t="shared" si="11"/>
        <v>2.3622047244094486</v>
      </c>
      <c r="I108" s="11"/>
      <c r="J108" s="11"/>
      <c r="K108" s="11"/>
      <c r="L108" s="11"/>
      <c r="M108" s="11"/>
      <c r="N108" s="11"/>
      <c r="O108" s="11">
        <v>2</v>
      </c>
      <c r="P108" s="11"/>
      <c r="Q108" s="11"/>
      <c r="R108" s="11"/>
      <c r="S108" s="11">
        <v>2</v>
      </c>
      <c r="T108" s="11"/>
      <c r="U108" s="11">
        <f t="shared" si="8"/>
        <v>66.666666666666671</v>
      </c>
      <c r="V108" s="11">
        <f t="shared" si="12"/>
        <v>4.72</v>
      </c>
      <c r="W108" s="11">
        <f t="shared" si="9"/>
        <v>8</v>
      </c>
      <c r="X108" s="11">
        <v>3</v>
      </c>
      <c r="Y108" s="10">
        <f t="shared" si="10"/>
        <v>5.0847457627118642</v>
      </c>
      <c r="Z108" s="11"/>
      <c r="AA108" s="11"/>
      <c r="AB108" s="11"/>
      <c r="AC108" s="11"/>
      <c r="AD108" s="11"/>
      <c r="AE108" s="35"/>
      <c r="AF108" s="38">
        <f t="shared" si="13"/>
        <v>1.8630206195332975</v>
      </c>
      <c r="AG108" s="38">
        <v>8</v>
      </c>
    </row>
    <row r="109" spans="1:33" ht="51" x14ac:dyDescent="0.25">
      <c r="A109" s="27" t="s">
        <v>96</v>
      </c>
      <c r="B109" s="17" t="s">
        <v>186</v>
      </c>
      <c r="C109" s="16">
        <v>11.122999999999999</v>
      </c>
      <c r="D109" s="11"/>
      <c r="E109" s="29"/>
      <c r="F109" s="10">
        <f t="shared" si="7"/>
        <v>0</v>
      </c>
      <c r="G109" s="11"/>
      <c r="H109" s="10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0"/>
      <c r="Z109" s="11"/>
      <c r="AA109" s="11"/>
      <c r="AB109" s="11"/>
      <c r="AC109" s="11"/>
      <c r="AD109" s="11"/>
      <c r="AE109" s="35"/>
      <c r="AF109" s="38"/>
      <c r="AG109" s="38"/>
    </row>
    <row r="110" spans="1:33" ht="25.5" x14ac:dyDescent="0.25">
      <c r="A110" s="27" t="s">
        <v>98</v>
      </c>
      <c r="B110" s="17" t="s">
        <v>187</v>
      </c>
      <c r="C110" s="16">
        <v>20.5749</v>
      </c>
      <c r="D110" s="11">
        <v>128</v>
      </c>
      <c r="E110" s="29">
        <v>160</v>
      </c>
      <c r="F110" s="10">
        <f t="shared" si="7"/>
        <v>777.64654992247836</v>
      </c>
      <c r="G110" s="11">
        <v>4</v>
      </c>
      <c r="H110" s="10">
        <f t="shared" si="11"/>
        <v>3.125</v>
      </c>
      <c r="I110" s="11"/>
      <c r="J110" s="11"/>
      <c r="K110" s="11"/>
      <c r="L110" s="11"/>
      <c r="M110" s="11"/>
      <c r="N110" s="11"/>
      <c r="O110" s="11">
        <v>4</v>
      </c>
      <c r="P110" s="11"/>
      <c r="Q110" s="11"/>
      <c r="R110" s="11"/>
      <c r="S110" s="11">
        <v>3</v>
      </c>
      <c r="T110" s="11">
        <v>1</v>
      </c>
      <c r="U110" s="11">
        <f t="shared" si="8"/>
        <v>100</v>
      </c>
      <c r="V110" s="11">
        <f t="shared" si="12"/>
        <v>24</v>
      </c>
      <c r="W110" s="11">
        <f t="shared" si="9"/>
        <v>15</v>
      </c>
      <c r="X110" s="11">
        <v>8</v>
      </c>
      <c r="Y110" s="10">
        <f t="shared" si="10"/>
        <v>5</v>
      </c>
      <c r="Z110" s="11"/>
      <c r="AA110" s="11"/>
      <c r="AB110" s="11"/>
      <c r="AC110" s="11"/>
      <c r="AD110" s="11"/>
      <c r="AE110" s="35"/>
      <c r="AF110" s="38">
        <f t="shared" si="13"/>
        <v>7.7764654992247841</v>
      </c>
      <c r="AG110" s="38">
        <v>15</v>
      </c>
    </row>
    <row r="111" spans="1:33" x14ac:dyDescent="0.25">
      <c r="A111" s="18" t="s">
        <v>257</v>
      </c>
      <c r="B111" s="19" t="s">
        <v>103</v>
      </c>
      <c r="C111" s="16"/>
      <c r="D111" s="11"/>
      <c r="E111" s="29"/>
      <c r="F111" s="10"/>
      <c r="G111" s="11"/>
      <c r="H111" s="1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0"/>
      <c r="Z111" s="11"/>
      <c r="AA111" s="11"/>
      <c r="AB111" s="11"/>
      <c r="AC111" s="11"/>
      <c r="AD111" s="11"/>
      <c r="AE111" s="35"/>
      <c r="AF111" s="38"/>
      <c r="AG111" s="38"/>
    </row>
    <row r="112" spans="1:33" ht="25.5" x14ac:dyDescent="0.25">
      <c r="A112" s="27" t="s">
        <v>100</v>
      </c>
      <c r="B112" s="17" t="s">
        <v>188</v>
      </c>
      <c r="C112" s="16">
        <v>16.78</v>
      </c>
      <c r="D112" s="11"/>
      <c r="E112" s="29"/>
      <c r="F112" s="10">
        <f t="shared" si="7"/>
        <v>0</v>
      </c>
      <c r="G112" s="11"/>
      <c r="H112" s="10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0"/>
      <c r="Z112" s="11"/>
      <c r="AA112" s="11"/>
      <c r="AB112" s="11"/>
      <c r="AC112" s="11"/>
      <c r="AD112" s="11"/>
      <c r="AE112" s="35"/>
      <c r="AF112" s="38"/>
      <c r="AG112" s="38"/>
    </row>
    <row r="113" spans="1:33" ht="25.5" x14ac:dyDescent="0.25">
      <c r="A113" s="27" t="s">
        <v>101</v>
      </c>
      <c r="B113" s="17" t="s">
        <v>189</v>
      </c>
      <c r="C113" s="16">
        <v>16.96</v>
      </c>
      <c r="D113" s="11"/>
      <c r="E113" s="29"/>
      <c r="F113" s="10">
        <f t="shared" si="7"/>
        <v>0</v>
      </c>
      <c r="G113" s="11"/>
      <c r="H113" s="10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0"/>
      <c r="Z113" s="11"/>
      <c r="AA113" s="11"/>
      <c r="AB113" s="11"/>
      <c r="AC113" s="11"/>
      <c r="AD113" s="11"/>
      <c r="AE113" s="35"/>
      <c r="AF113" s="38"/>
      <c r="AG113" s="38"/>
    </row>
    <row r="114" spans="1:33" ht="25.5" x14ac:dyDescent="0.25">
      <c r="A114" s="27" t="s">
        <v>102</v>
      </c>
      <c r="B114" s="17" t="s">
        <v>190</v>
      </c>
      <c r="C114" s="16">
        <v>13.76</v>
      </c>
      <c r="D114" s="11"/>
      <c r="E114" s="29"/>
      <c r="F114" s="10">
        <f t="shared" si="7"/>
        <v>0</v>
      </c>
      <c r="G114" s="11"/>
      <c r="H114" s="10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0"/>
      <c r="Z114" s="11"/>
      <c r="AA114" s="11"/>
      <c r="AB114" s="11"/>
      <c r="AC114" s="11"/>
      <c r="AD114" s="11"/>
      <c r="AE114" s="35"/>
      <c r="AF114" s="38"/>
      <c r="AG114" s="38"/>
    </row>
    <row r="115" spans="1:33" ht="76.5" x14ac:dyDescent="0.25">
      <c r="A115" s="27" t="s">
        <v>258</v>
      </c>
      <c r="B115" s="17" t="s">
        <v>191</v>
      </c>
      <c r="C115" s="16">
        <v>73.150000000000006</v>
      </c>
      <c r="D115" s="11"/>
      <c r="E115" s="29"/>
      <c r="F115" s="10">
        <f t="shared" si="7"/>
        <v>0</v>
      </c>
      <c r="G115" s="11"/>
      <c r="H115" s="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0"/>
      <c r="Z115" s="11"/>
      <c r="AA115" s="11"/>
      <c r="AB115" s="11"/>
      <c r="AC115" s="11"/>
      <c r="AD115" s="11"/>
      <c r="AE115" s="35"/>
      <c r="AF115" s="38"/>
      <c r="AG115" s="38"/>
    </row>
    <row r="116" spans="1:33" x14ac:dyDescent="0.25">
      <c r="A116" s="18" t="s">
        <v>259</v>
      </c>
      <c r="B116" s="19" t="s">
        <v>108</v>
      </c>
      <c r="C116" s="16"/>
      <c r="D116" s="11"/>
      <c r="E116" s="29"/>
      <c r="F116" s="10"/>
      <c r="G116" s="1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0"/>
      <c r="Z116" s="11"/>
      <c r="AA116" s="11"/>
      <c r="AB116" s="11"/>
      <c r="AC116" s="11"/>
      <c r="AD116" s="11"/>
      <c r="AE116" s="35"/>
      <c r="AF116" s="38"/>
      <c r="AG116" s="38"/>
    </row>
    <row r="117" spans="1:33" ht="25.5" x14ac:dyDescent="0.25">
      <c r="A117" s="27" t="s">
        <v>104</v>
      </c>
      <c r="B117" s="17" t="s">
        <v>266</v>
      </c>
      <c r="C117" s="16">
        <v>21.25</v>
      </c>
      <c r="D117" s="11"/>
      <c r="E117" s="29"/>
      <c r="F117" s="10">
        <f t="shared" si="7"/>
        <v>0</v>
      </c>
      <c r="G117" s="11"/>
      <c r="H117" s="10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0"/>
      <c r="Z117" s="11"/>
      <c r="AA117" s="11"/>
      <c r="AB117" s="11"/>
      <c r="AC117" s="11"/>
      <c r="AD117" s="11"/>
      <c r="AE117" s="35"/>
      <c r="AF117" s="38"/>
      <c r="AG117" s="38"/>
    </row>
    <row r="118" spans="1:33" ht="38.25" x14ac:dyDescent="0.25">
      <c r="A118" s="27" t="s">
        <v>105</v>
      </c>
      <c r="B118" s="17" t="s">
        <v>192</v>
      </c>
      <c r="C118" s="16">
        <v>24.277999999999999</v>
      </c>
      <c r="D118" s="11"/>
      <c r="E118" s="29"/>
      <c r="F118" s="10">
        <f t="shared" si="7"/>
        <v>0</v>
      </c>
      <c r="G118" s="11"/>
      <c r="H118" s="10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0"/>
      <c r="Z118" s="11"/>
      <c r="AA118" s="11"/>
      <c r="AB118" s="11"/>
      <c r="AC118" s="11"/>
      <c r="AD118" s="11"/>
      <c r="AE118" s="35"/>
      <c r="AF118" s="38"/>
      <c r="AG118" s="38"/>
    </row>
    <row r="119" spans="1:33" ht="38.25" x14ac:dyDescent="0.25">
      <c r="A119" s="27" t="s">
        <v>260</v>
      </c>
      <c r="B119" s="17" t="s">
        <v>193</v>
      </c>
      <c r="C119" s="16">
        <v>31.4802</v>
      </c>
      <c r="D119" s="11"/>
      <c r="E119" s="29"/>
      <c r="F119" s="10">
        <f t="shared" si="7"/>
        <v>0</v>
      </c>
      <c r="G119" s="11"/>
      <c r="H119" s="10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0"/>
      <c r="Z119" s="11"/>
      <c r="AA119" s="11"/>
      <c r="AB119" s="11"/>
      <c r="AC119" s="11"/>
      <c r="AD119" s="11"/>
      <c r="AE119" s="35"/>
      <c r="AF119" s="38"/>
      <c r="AG119" s="38"/>
    </row>
    <row r="120" spans="1:33" ht="38.25" x14ac:dyDescent="0.25">
      <c r="A120" s="27" t="s">
        <v>106</v>
      </c>
      <c r="B120" s="17" t="s">
        <v>194</v>
      </c>
      <c r="C120" s="16">
        <v>8.0869999999999997</v>
      </c>
      <c r="D120" s="11">
        <v>10</v>
      </c>
      <c r="E120" s="29">
        <v>0</v>
      </c>
      <c r="F120" s="10">
        <f t="shared" si="7"/>
        <v>0</v>
      </c>
      <c r="G120" s="11">
        <v>0</v>
      </c>
      <c r="H120" s="10">
        <f t="shared" si="11"/>
        <v>0</v>
      </c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0"/>
      <c r="Z120" s="11"/>
      <c r="AA120" s="11"/>
      <c r="AB120" s="11"/>
      <c r="AC120" s="11"/>
      <c r="AD120" s="11"/>
      <c r="AE120" s="35"/>
      <c r="AF120" s="38"/>
      <c r="AG120" s="38"/>
    </row>
    <row r="121" spans="1:33" ht="63.75" x14ac:dyDescent="0.25">
      <c r="A121" s="27" t="s">
        <v>107</v>
      </c>
      <c r="B121" s="17" t="s">
        <v>195</v>
      </c>
      <c r="C121" s="16">
        <v>18.0715</v>
      </c>
      <c r="D121" s="11"/>
      <c r="E121" s="29"/>
      <c r="F121" s="10">
        <f t="shared" si="7"/>
        <v>0</v>
      </c>
      <c r="G121" s="11"/>
      <c r="H121" s="10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0"/>
      <c r="Z121" s="11"/>
      <c r="AA121" s="11"/>
      <c r="AB121" s="11"/>
      <c r="AC121" s="11"/>
      <c r="AD121" s="11"/>
      <c r="AE121" s="35"/>
      <c r="AF121" s="38"/>
      <c r="AG121" s="38"/>
    </row>
    <row r="122" spans="1:33" ht="38.25" x14ac:dyDescent="0.25">
      <c r="A122" s="27" t="s">
        <v>261</v>
      </c>
      <c r="B122" s="17" t="s">
        <v>196</v>
      </c>
      <c r="C122" s="16">
        <v>6.3250000000000002</v>
      </c>
      <c r="D122" s="11"/>
      <c r="E122" s="29"/>
      <c r="F122" s="10">
        <f t="shared" si="7"/>
        <v>0</v>
      </c>
      <c r="G122" s="11"/>
      <c r="H122" s="10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0"/>
      <c r="Z122" s="11"/>
      <c r="AA122" s="11"/>
      <c r="AB122" s="11"/>
      <c r="AC122" s="11"/>
      <c r="AD122" s="11"/>
      <c r="AE122" s="35"/>
      <c r="AF122" s="38"/>
      <c r="AG122" s="38"/>
    </row>
    <row r="123" spans="1:33" x14ac:dyDescent="0.25">
      <c r="A123" s="18" t="s">
        <v>262</v>
      </c>
      <c r="B123" s="19" t="s">
        <v>113</v>
      </c>
      <c r="C123" s="16"/>
      <c r="D123" s="11"/>
      <c r="E123" s="29"/>
      <c r="F123" s="10"/>
      <c r="G123" s="11"/>
      <c r="H123" s="1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0"/>
      <c r="Z123" s="11"/>
      <c r="AA123" s="11"/>
      <c r="AB123" s="11"/>
      <c r="AC123" s="11"/>
      <c r="AD123" s="11"/>
      <c r="AE123" s="35"/>
      <c r="AF123" s="38"/>
      <c r="AG123" s="38"/>
    </row>
    <row r="124" spans="1:33" ht="25.5" x14ac:dyDescent="0.25">
      <c r="A124" s="27" t="s">
        <v>109</v>
      </c>
      <c r="B124" s="17" t="s">
        <v>197</v>
      </c>
      <c r="C124" s="16">
        <v>1.9410000000000001</v>
      </c>
      <c r="D124" s="11">
        <v>0</v>
      </c>
      <c r="E124" s="29">
        <v>0</v>
      </c>
      <c r="F124" s="10">
        <f t="shared" si="7"/>
        <v>0</v>
      </c>
      <c r="G124" s="11"/>
      <c r="H124" s="1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0"/>
      <c r="Z124" s="11"/>
      <c r="AA124" s="11"/>
      <c r="AB124" s="11"/>
      <c r="AC124" s="11"/>
      <c r="AD124" s="11"/>
      <c r="AE124" s="35"/>
      <c r="AF124" s="38"/>
      <c r="AG124" s="38"/>
    </row>
    <row r="125" spans="1:33" ht="25.5" x14ac:dyDescent="0.25">
      <c r="A125" s="27" t="s">
        <v>110</v>
      </c>
      <c r="B125" s="17" t="s">
        <v>198</v>
      </c>
      <c r="C125" s="16">
        <v>34.555</v>
      </c>
      <c r="D125" s="11">
        <v>105</v>
      </c>
      <c r="E125" s="29">
        <v>101</v>
      </c>
      <c r="F125" s="10">
        <f t="shared" si="7"/>
        <v>292.28765735783531</v>
      </c>
      <c r="G125" s="11">
        <v>3</v>
      </c>
      <c r="H125" s="10">
        <f t="shared" si="11"/>
        <v>2.8571428571428572</v>
      </c>
      <c r="I125" s="11"/>
      <c r="J125" s="11"/>
      <c r="K125" s="11"/>
      <c r="L125" s="11"/>
      <c r="M125" s="11"/>
      <c r="N125" s="11"/>
      <c r="O125" s="11">
        <v>3</v>
      </c>
      <c r="P125" s="11"/>
      <c r="Q125" s="11"/>
      <c r="R125" s="11"/>
      <c r="S125" s="11">
        <v>2</v>
      </c>
      <c r="T125" s="11">
        <v>1</v>
      </c>
      <c r="U125" s="11">
        <f t="shared" si="8"/>
        <v>100</v>
      </c>
      <c r="V125" s="11">
        <f t="shared" si="12"/>
        <v>8.08</v>
      </c>
      <c r="W125" s="11">
        <f t="shared" si="9"/>
        <v>8</v>
      </c>
      <c r="X125" s="11">
        <v>3</v>
      </c>
      <c r="Y125" s="10">
        <f t="shared" si="10"/>
        <v>2.9702970297029703</v>
      </c>
      <c r="Z125" s="11"/>
      <c r="AA125" s="11"/>
      <c r="AB125" s="11"/>
      <c r="AC125" s="11"/>
      <c r="AD125" s="11"/>
      <c r="AE125" s="35"/>
      <c r="AF125" s="38">
        <f t="shared" si="13"/>
        <v>2.9228765735783533</v>
      </c>
      <c r="AG125" s="38">
        <v>8</v>
      </c>
    </row>
    <row r="126" spans="1:33" ht="25.5" x14ac:dyDescent="0.25">
      <c r="A126" s="27" t="s">
        <v>111</v>
      </c>
      <c r="B126" s="17" t="s">
        <v>267</v>
      </c>
      <c r="C126" s="16">
        <v>11.592000000000001</v>
      </c>
      <c r="D126" s="11">
        <v>38</v>
      </c>
      <c r="E126" s="29">
        <v>0</v>
      </c>
      <c r="F126" s="10">
        <f t="shared" si="7"/>
        <v>0</v>
      </c>
      <c r="G126" s="11">
        <v>3</v>
      </c>
      <c r="H126" s="10">
        <f t="shared" si="11"/>
        <v>7.8947368421052628</v>
      </c>
      <c r="I126" s="11"/>
      <c r="J126" s="11"/>
      <c r="K126" s="11"/>
      <c r="L126" s="11"/>
      <c r="M126" s="11"/>
      <c r="N126" s="11"/>
      <c r="O126" s="11">
        <v>2</v>
      </c>
      <c r="P126" s="11"/>
      <c r="Q126" s="11"/>
      <c r="R126" s="11"/>
      <c r="S126" s="11">
        <v>1</v>
      </c>
      <c r="T126" s="11">
        <v>2</v>
      </c>
      <c r="U126" s="11">
        <f t="shared" si="8"/>
        <v>66.666666666666671</v>
      </c>
      <c r="V126" s="11">
        <f t="shared" si="12"/>
        <v>0</v>
      </c>
      <c r="W126" s="11"/>
      <c r="X126" s="11">
        <v>0</v>
      </c>
      <c r="Y126" s="10"/>
      <c r="Z126" s="11"/>
      <c r="AA126" s="11"/>
      <c r="AB126" s="11"/>
      <c r="AC126" s="11"/>
      <c r="AD126" s="11"/>
      <c r="AE126" s="35"/>
      <c r="AF126" s="38"/>
      <c r="AG126" s="38"/>
    </row>
    <row r="127" spans="1:33" ht="76.5" x14ac:dyDescent="0.25">
      <c r="A127" s="27" t="s">
        <v>112</v>
      </c>
      <c r="B127" s="17" t="s">
        <v>199</v>
      </c>
      <c r="C127" s="16">
        <v>66.415999999999997</v>
      </c>
      <c r="D127" s="11">
        <v>36</v>
      </c>
      <c r="E127" s="29">
        <v>59</v>
      </c>
      <c r="F127" s="10">
        <f t="shared" si="7"/>
        <v>88.834015899783182</v>
      </c>
      <c r="G127" s="11">
        <v>0</v>
      </c>
      <c r="H127" s="10">
        <f t="shared" si="11"/>
        <v>0</v>
      </c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>
        <f t="shared" si="12"/>
        <v>0</v>
      </c>
      <c r="W127" s="11">
        <f t="shared" si="9"/>
        <v>0</v>
      </c>
      <c r="X127" s="11">
        <v>0</v>
      </c>
      <c r="Y127" s="10">
        <f t="shared" si="10"/>
        <v>0</v>
      </c>
      <c r="Z127" s="11"/>
      <c r="AA127" s="11"/>
      <c r="AB127" s="11"/>
      <c r="AC127" s="11"/>
      <c r="AD127" s="11"/>
      <c r="AE127" s="35"/>
      <c r="AF127" s="38"/>
      <c r="AG127" s="38"/>
    </row>
    <row r="128" spans="1:33" x14ac:dyDescent="0.25">
      <c r="A128" s="18" t="s">
        <v>263</v>
      </c>
      <c r="B128" s="19" t="s">
        <v>116</v>
      </c>
      <c r="C128" s="16"/>
      <c r="D128" s="11"/>
      <c r="E128" s="29"/>
      <c r="F128" s="10"/>
      <c r="G128" s="11"/>
      <c r="H128" s="1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0"/>
      <c r="Z128" s="11"/>
      <c r="AA128" s="11"/>
      <c r="AB128" s="11"/>
      <c r="AC128" s="11"/>
      <c r="AD128" s="11"/>
      <c r="AE128" s="35"/>
      <c r="AF128" s="38"/>
      <c r="AG128" s="38"/>
    </row>
    <row r="129" spans="1:33" ht="78" customHeight="1" x14ac:dyDescent="0.25">
      <c r="A129" s="27" t="s">
        <v>114</v>
      </c>
      <c r="B129" s="17" t="s">
        <v>200</v>
      </c>
      <c r="C129" s="10">
        <v>76.100999999999999</v>
      </c>
      <c r="D129" s="11">
        <v>215</v>
      </c>
      <c r="E129" s="29">
        <v>133</v>
      </c>
      <c r="F129" s="10">
        <f t="shared" si="7"/>
        <v>174.76774286803064</v>
      </c>
      <c r="G129" s="11">
        <v>2</v>
      </c>
      <c r="H129" s="10">
        <f t="shared" si="11"/>
        <v>0.93023255813953487</v>
      </c>
      <c r="I129" s="11"/>
      <c r="J129" s="11"/>
      <c r="K129" s="11"/>
      <c r="L129" s="11"/>
      <c r="M129" s="11"/>
      <c r="N129" s="11"/>
      <c r="O129" s="11">
        <v>2</v>
      </c>
      <c r="P129" s="11"/>
      <c r="Q129" s="11"/>
      <c r="R129" s="11"/>
      <c r="S129" s="11">
        <v>1</v>
      </c>
      <c r="T129" s="11">
        <v>1</v>
      </c>
      <c r="U129" s="11">
        <f t="shared" si="8"/>
        <v>100</v>
      </c>
      <c r="V129" s="11">
        <f t="shared" si="12"/>
        <v>10.64</v>
      </c>
      <c r="W129" s="11">
        <f t="shared" si="9"/>
        <v>8</v>
      </c>
      <c r="X129" s="11">
        <v>4</v>
      </c>
      <c r="Y129" s="10">
        <f t="shared" si="10"/>
        <v>3.007518796992481</v>
      </c>
      <c r="Z129" s="11"/>
      <c r="AA129" s="11"/>
      <c r="AB129" s="11"/>
      <c r="AC129" s="11"/>
      <c r="AD129" s="11"/>
      <c r="AE129" s="35"/>
      <c r="AF129" s="38">
        <f t="shared" si="13"/>
        <v>1.7476774286803065</v>
      </c>
      <c r="AG129" s="38">
        <v>8</v>
      </c>
    </row>
    <row r="130" spans="1:33" ht="25.5" x14ac:dyDescent="0.25">
      <c r="A130" s="27" t="s">
        <v>115</v>
      </c>
      <c r="B130" s="17" t="s">
        <v>201</v>
      </c>
      <c r="C130" s="16">
        <v>1.1990000000000001</v>
      </c>
      <c r="D130" s="11"/>
      <c r="E130" s="29"/>
      <c r="F130" s="10">
        <f t="shared" si="7"/>
        <v>0</v>
      </c>
      <c r="G130" s="11"/>
      <c r="H130" s="10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>
        <f t="shared" si="12"/>
        <v>0</v>
      </c>
      <c r="W130" s="11"/>
      <c r="X130" s="11"/>
      <c r="Y130" s="10"/>
      <c r="Z130" s="11"/>
      <c r="AA130" s="11"/>
      <c r="AB130" s="11"/>
      <c r="AC130" s="11"/>
      <c r="AD130" s="11"/>
      <c r="AE130" s="35"/>
      <c r="AF130" s="38"/>
      <c r="AG130" s="38"/>
    </row>
    <row r="131" spans="1:33" ht="15" customHeight="1" x14ac:dyDescent="0.25">
      <c r="C131" s="46">
        <f>SUM(C13:C130)-C26-C93</f>
        <v>2407.6581999999999</v>
      </c>
      <c r="D131" s="47">
        <f>SUM(D13:D130)</f>
        <v>2727</v>
      </c>
      <c r="E131" s="47">
        <f>SUM(E13:E130)</f>
        <v>2694</v>
      </c>
      <c r="F131" s="46">
        <f>E131/C131</f>
        <v>1.1189295889258701</v>
      </c>
      <c r="G131" s="47">
        <f>SUM(G13:G130)</f>
        <v>174</v>
      </c>
      <c r="H131" s="46">
        <f t="shared" ref="H131" si="14">G131*100/D131</f>
        <v>6.3806380638063809</v>
      </c>
      <c r="I131" s="48"/>
      <c r="J131" s="48"/>
      <c r="K131" s="48"/>
      <c r="L131" s="48"/>
      <c r="M131" s="47">
        <f>SUM(M13:M130)</f>
        <v>2</v>
      </c>
      <c r="N131" s="47">
        <f>SUM(N13:N130)</f>
        <v>2</v>
      </c>
      <c r="O131" s="47">
        <f>SUM(O13:O130)</f>
        <v>164</v>
      </c>
      <c r="P131" s="48"/>
      <c r="Q131" s="48"/>
      <c r="R131" s="48"/>
      <c r="S131" s="47">
        <f>SUM(S13:S130)</f>
        <v>94</v>
      </c>
      <c r="T131" s="47">
        <f>SUM(T12:T130)</f>
        <v>72</v>
      </c>
      <c r="U131" s="49">
        <f t="shared" si="8"/>
        <v>94.252873563218387</v>
      </c>
      <c r="V131" s="47">
        <f>SUM(V13:V130)</f>
        <v>425.02</v>
      </c>
      <c r="W131" s="47">
        <f t="shared" ref="W131" si="15">V131*100/E131</f>
        <v>15.776540460282108</v>
      </c>
      <c r="X131" s="47">
        <f>SUM(X13:X130)</f>
        <v>245</v>
      </c>
      <c r="Y131" s="46">
        <f t="shared" ref="Y131" si="16">X131*100/E131</f>
        <v>9.0942835931700081</v>
      </c>
      <c r="Z131" s="48"/>
      <c r="AA131" s="48"/>
      <c r="AB131" s="48"/>
      <c r="AC131" s="48"/>
      <c r="AD131" s="47">
        <f>SUM(AD12:AD130)</f>
        <v>0</v>
      </c>
      <c r="AE131" s="47">
        <f>SUM(AE12:AE130)</f>
        <v>2</v>
      </c>
      <c r="AF131" s="38"/>
      <c r="AG131" s="38"/>
    </row>
    <row r="132" spans="1:33" x14ac:dyDescent="0.25">
      <c r="A132" s="3"/>
      <c r="B132" s="20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8"/>
      <c r="N132" s="38"/>
      <c r="O132" s="3"/>
      <c r="P132" s="3"/>
      <c r="Q132" s="3"/>
      <c r="R132" s="3"/>
      <c r="S132" s="3"/>
      <c r="T132" s="3"/>
      <c r="U132" s="3"/>
      <c r="V132" s="21"/>
      <c r="W132" s="21"/>
      <c r="X132" s="24"/>
      <c r="Y132" s="24"/>
      <c r="Z132" s="21"/>
      <c r="AA132" s="21"/>
      <c r="AB132" s="21"/>
      <c r="AC132" s="21"/>
      <c r="AD132" s="21"/>
      <c r="AE132" s="21"/>
    </row>
    <row r="133" spans="1:33" x14ac:dyDescent="0.25">
      <c r="A133" s="3"/>
      <c r="B133" s="20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8"/>
      <c r="N133" s="3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3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8"/>
      <c r="N134" s="3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3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8"/>
      <c r="N135" s="3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3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8"/>
      <c r="N136" s="3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3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8"/>
      <c r="N137" s="3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3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8"/>
      <c r="N138" s="3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3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8"/>
      <c r="N139" s="3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3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8"/>
      <c r="N140" s="3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3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8"/>
      <c r="N141" s="3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3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8"/>
      <c r="N142" s="3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3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8"/>
      <c r="N143" s="3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3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8"/>
      <c r="N144" s="3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8"/>
      <c r="N145" s="3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8"/>
      <c r="N146" s="3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D7:D10"/>
    <mergeCell ref="C6:C10"/>
    <mergeCell ref="B6:B10"/>
    <mergeCell ref="A6:A10"/>
    <mergeCell ref="D6:E6"/>
    <mergeCell ref="E7:E10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Доброва Елена Евгеньевна</cp:lastModifiedBy>
  <cp:lastPrinted>2021-07-01T11:52:02Z</cp:lastPrinted>
  <dcterms:created xsi:type="dcterms:W3CDTF">2021-03-16T11:20:44Z</dcterms:created>
  <dcterms:modified xsi:type="dcterms:W3CDTF">2024-04-10T15:18:23Z</dcterms:modified>
</cp:coreProperties>
</file>